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o Dantas\Documents\1-VidaNovaProfAbril13-10Fev2023\BlogNovoIbre\2024 - Semanas\1-Janeiro\1 a 7 Janeiro 2024\"/>
    </mc:Choice>
  </mc:AlternateContent>
  <xr:revisionPtr revIDLastSave="0" documentId="8_{3FEE9725-BD21-414F-B81E-E67986B345C2}" xr6:coauthVersionLast="47" xr6:coauthVersionMax="47" xr10:uidLastSave="{00000000-0000-0000-0000-000000000000}"/>
  <bookViews>
    <workbookView xWindow="-110" yWindow="-110" windowWidth="19420" windowHeight="10420" xr2:uid="{81B941B1-42E3-4446-8268-704AE2B56203}"/>
  </bookViews>
  <sheets>
    <sheet name="Região Centro Oeste" sheetId="6" r:id="rId1"/>
    <sheet name="Região Sul" sheetId="5" r:id="rId2"/>
    <sheet name="Região Sudeste" sheetId="4" r:id="rId3"/>
    <sheet name="Região Nordeste" sheetId="3" r:id="rId4"/>
    <sheet name="Região Norte" sheetId="2" r:id="rId5"/>
    <sheet name="Ranking % contrib" sheetId="7" state="hidden" r:id="rId6"/>
    <sheet name="ranking hrs" sheetId="8" state="hidden" r:id="rId7"/>
    <sheet name="Planilha1" sheetId="9" state="hidden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9" l="1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" i="9"/>
  <c r="L3" i="9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" i="9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" i="9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" i="9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" i="8"/>
  <c r="L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" i="8"/>
  <c r="H3" i="7"/>
  <c r="H4" i="7"/>
  <c r="H5" i="7"/>
  <c r="H6" i="7"/>
  <c r="G6" i="7" s="1"/>
  <c r="H7" i="7"/>
  <c r="H8" i="7"/>
  <c r="H9" i="7"/>
  <c r="H10" i="7"/>
  <c r="G10" i="7" s="1"/>
  <c r="H11" i="7"/>
  <c r="H12" i="7"/>
  <c r="H13" i="7"/>
  <c r="H14" i="7"/>
  <c r="H15" i="7"/>
  <c r="H16" i="7"/>
  <c r="H17" i="7"/>
  <c r="H18" i="7"/>
  <c r="G18" i="7" s="1"/>
  <c r="H19" i="7"/>
  <c r="H20" i="7"/>
  <c r="H21" i="7"/>
  <c r="H22" i="7"/>
  <c r="G22" i="7" s="1"/>
  <c r="H23" i="7"/>
  <c r="H24" i="7"/>
  <c r="H25" i="7"/>
  <c r="H26" i="7"/>
  <c r="G26" i="7" s="1"/>
  <c r="H27" i="7"/>
  <c r="H28" i="7"/>
  <c r="H2" i="7"/>
  <c r="G2" i="7" s="1"/>
  <c r="G3" i="7"/>
  <c r="G4" i="7"/>
  <c r="G7" i="7"/>
  <c r="G8" i="7"/>
  <c r="G11" i="7"/>
  <c r="G12" i="7"/>
  <c r="G14" i="7"/>
  <c r="G15" i="7"/>
  <c r="G16" i="7"/>
  <c r="G19" i="7"/>
  <c r="G20" i="7"/>
  <c r="G23" i="7"/>
  <c r="G24" i="7"/>
  <c r="G27" i="7"/>
  <c r="G28" i="7"/>
  <c r="G5" i="7"/>
  <c r="G9" i="7"/>
  <c r="G13" i="7"/>
  <c r="G17" i="7"/>
  <c r="G21" i="7"/>
  <c r="G25" i="7"/>
  <c r="F48" i="6"/>
  <c r="E48" i="6"/>
  <c r="D48" i="6"/>
  <c r="C48" i="6"/>
  <c r="B48" i="6"/>
  <c r="F47" i="6"/>
  <c r="E47" i="6"/>
  <c r="D47" i="6"/>
  <c r="C47" i="6"/>
  <c r="B47" i="6"/>
  <c r="F46" i="6"/>
  <c r="E46" i="6"/>
  <c r="D46" i="6"/>
  <c r="C46" i="6"/>
  <c r="B46" i="6"/>
  <c r="F45" i="6"/>
  <c r="E45" i="6"/>
  <c r="D45" i="6"/>
  <c r="C45" i="6"/>
  <c r="B45" i="6"/>
  <c r="F44" i="6"/>
  <c r="E44" i="6"/>
  <c r="D44" i="6"/>
  <c r="C44" i="6"/>
  <c r="B44" i="6"/>
  <c r="T39" i="6"/>
  <c r="S39" i="6"/>
  <c r="R39" i="6"/>
  <c r="Q39" i="6"/>
  <c r="P39" i="6"/>
  <c r="T38" i="6"/>
  <c r="S38" i="6"/>
  <c r="R38" i="6"/>
  <c r="Q38" i="6"/>
  <c r="P38" i="6"/>
  <c r="T37" i="6"/>
  <c r="S37" i="6"/>
  <c r="R37" i="6"/>
  <c r="Q37" i="6"/>
  <c r="P37" i="6"/>
  <c r="T36" i="6"/>
  <c r="S36" i="6"/>
  <c r="R36" i="6"/>
  <c r="Q36" i="6"/>
  <c r="P36" i="6"/>
  <c r="T35" i="6"/>
  <c r="S35" i="6"/>
  <c r="R35" i="6"/>
  <c r="Q35" i="6"/>
  <c r="P35" i="6"/>
  <c r="S9" i="6"/>
  <c r="R9" i="6"/>
  <c r="Q9" i="6"/>
  <c r="P9" i="6"/>
  <c r="L9" i="6"/>
  <c r="K9" i="6"/>
  <c r="J9" i="6"/>
  <c r="I9" i="6"/>
  <c r="E9" i="6"/>
  <c r="D9" i="6"/>
  <c r="C9" i="6"/>
  <c r="B9" i="6"/>
  <c r="S8" i="6"/>
  <c r="R8" i="6"/>
  <c r="Q8" i="6"/>
  <c r="P8" i="6"/>
  <c r="L8" i="6"/>
  <c r="K8" i="6"/>
  <c r="J8" i="6"/>
  <c r="I8" i="6"/>
  <c r="E8" i="6"/>
  <c r="D8" i="6"/>
  <c r="C8" i="6"/>
  <c r="B8" i="6"/>
  <c r="S7" i="6"/>
  <c r="R7" i="6"/>
  <c r="Q7" i="6"/>
  <c r="P7" i="6"/>
  <c r="L7" i="6"/>
  <c r="K7" i="6"/>
  <c r="J7" i="6"/>
  <c r="I7" i="6"/>
  <c r="E7" i="6"/>
  <c r="D7" i="6"/>
  <c r="C7" i="6"/>
  <c r="B7" i="6"/>
  <c r="S6" i="6"/>
  <c r="R6" i="6"/>
  <c r="Q6" i="6"/>
  <c r="P6" i="6"/>
  <c r="L6" i="6"/>
  <c r="K6" i="6"/>
  <c r="J6" i="6"/>
  <c r="I6" i="6"/>
  <c r="E6" i="6"/>
  <c r="D6" i="6"/>
  <c r="C6" i="6"/>
  <c r="B6" i="6"/>
  <c r="S5" i="6"/>
  <c r="R5" i="6"/>
  <c r="Q5" i="6"/>
  <c r="P5" i="6"/>
  <c r="L5" i="6"/>
  <c r="K5" i="6"/>
  <c r="J5" i="6"/>
  <c r="I5" i="6"/>
  <c r="E5" i="6"/>
  <c r="D5" i="6"/>
  <c r="C5" i="6"/>
  <c r="B5" i="6"/>
  <c r="B44" i="5"/>
  <c r="C44" i="5"/>
  <c r="D44" i="5"/>
  <c r="E44" i="5"/>
  <c r="F44" i="5"/>
  <c r="F43" i="5"/>
  <c r="E43" i="5"/>
  <c r="D43" i="5"/>
  <c r="C43" i="5"/>
  <c r="B43" i="5"/>
  <c r="F42" i="5"/>
  <c r="E42" i="5"/>
  <c r="D42" i="5"/>
  <c r="C42" i="5"/>
  <c r="B42" i="5"/>
  <c r="F41" i="5"/>
  <c r="E41" i="5"/>
  <c r="D41" i="5"/>
  <c r="C41" i="5"/>
  <c r="B41" i="5"/>
  <c r="T36" i="5"/>
  <c r="S36" i="5"/>
  <c r="R36" i="5"/>
  <c r="Q36" i="5"/>
  <c r="P36" i="5"/>
  <c r="T35" i="5"/>
  <c r="S35" i="5"/>
  <c r="R35" i="5"/>
  <c r="Q35" i="5"/>
  <c r="P35" i="5"/>
  <c r="T34" i="5"/>
  <c r="S34" i="5"/>
  <c r="R34" i="5"/>
  <c r="Q34" i="5"/>
  <c r="P34" i="5"/>
  <c r="T33" i="5"/>
  <c r="S33" i="5"/>
  <c r="R33" i="5"/>
  <c r="Q33" i="5"/>
  <c r="P33" i="5"/>
  <c r="R8" i="5"/>
  <c r="Q8" i="5"/>
  <c r="P8" i="5"/>
  <c r="O8" i="5"/>
  <c r="L8" i="5"/>
  <c r="K8" i="5"/>
  <c r="J8" i="5"/>
  <c r="I8" i="5"/>
  <c r="E8" i="5"/>
  <c r="D8" i="5"/>
  <c r="C8" i="5"/>
  <c r="B8" i="5"/>
  <c r="R7" i="5"/>
  <c r="Q7" i="5"/>
  <c r="P7" i="5"/>
  <c r="O7" i="5"/>
  <c r="L7" i="5"/>
  <c r="K7" i="5"/>
  <c r="J7" i="5"/>
  <c r="I7" i="5"/>
  <c r="E7" i="5"/>
  <c r="D7" i="5"/>
  <c r="C7" i="5"/>
  <c r="B7" i="5"/>
  <c r="R6" i="5"/>
  <c r="Q6" i="5"/>
  <c r="P6" i="5"/>
  <c r="O6" i="5"/>
  <c r="L6" i="5"/>
  <c r="K6" i="5"/>
  <c r="J6" i="5"/>
  <c r="I6" i="5"/>
  <c r="E6" i="5"/>
  <c r="D6" i="5"/>
  <c r="C6" i="5"/>
  <c r="B6" i="5"/>
  <c r="R5" i="5"/>
  <c r="Q5" i="5"/>
  <c r="P5" i="5"/>
  <c r="O5" i="5"/>
  <c r="L5" i="5"/>
  <c r="K5" i="5"/>
  <c r="J5" i="5"/>
  <c r="I5" i="5"/>
  <c r="E5" i="5"/>
  <c r="D5" i="5"/>
  <c r="C5" i="5"/>
  <c r="B5" i="5"/>
  <c r="F48" i="4"/>
  <c r="E48" i="4"/>
  <c r="D48" i="4"/>
  <c r="C48" i="4"/>
  <c r="B48" i="4"/>
  <c r="F47" i="4"/>
  <c r="E47" i="4"/>
  <c r="D47" i="4"/>
  <c r="C47" i="4"/>
  <c r="B47" i="4"/>
  <c r="F46" i="4"/>
  <c r="E46" i="4"/>
  <c r="D46" i="4"/>
  <c r="C46" i="4"/>
  <c r="B46" i="4"/>
  <c r="F45" i="4"/>
  <c r="E45" i="4"/>
  <c r="D45" i="4"/>
  <c r="C45" i="4"/>
  <c r="B45" i="4"/>
  <c r="F44" i="4"/>
  <c r="E44" i="4"/>
  <c r="D44" i="4"/>
  <c r="C44" i="4"/>
  <c r="B44" i="4"/>
  <c r="T38" i="4"/>
  <c r="S38" i="4"/>
  <c r="R38" i="4"/>
  <c r="Q38" i="4"/>
  <c r="P38" i="4"/>
  <c r="T37" i="4"/>
  <c r="S37" i="4"/>
  <c r="R37" i="4"/>
  <c r="Q37" i="4"/>
  <c r="P37" i="4"/>
  <c r="T36" i="4"/>
  <c r="S36" i="4"/>
  <c r="R36" i="4"/>
  <c r="Q36" i="4"/>
  <c r="P36" i="4"/>
  <c r="T35" i="4"/>
  <c r="S35" i="4"/>
  <c r="R35" i="4"/>
  <c r="Q35" i="4"/>
  <c r="P35" i="4"/>
  <c r="T34" i="4"/>
  <c r="S34" i="4"/>
  <c r="R34" i="4"/>
  <c r="Q34" i="4"/>
  <c r="P34" i="4"/>
  <c r="S9" i="4"/>
  <c r="R9" i="4"/>
  <c r="Q9" i="4"/>
  <c r="P9" i="4"/>
  <c r="L9" i="4"/>
  <c r="K9" i="4"/>
  <c r="J9" i="4"/>
  <c r="I9" i="4"/>
  <c r="E9" i="4"/>
  <c r="D9" i="4"/>
  <c r="C9" i="4"/>
  <c r="B9" i="4"/>
  <c r="S8" i="4"/>
  <c r="R8" i="4"/>
  <c r="Q8" i="4"/>
  <c r="P8" i="4"/>
  <c r="L8" i="4"/>
  <c r="K8" i="4"/>
  <c r="J8" i="4"/>
  <c r="I8" i="4"/>
  <c r="E8" i="4"/>
  <c r="D8" i="4"/>
  <c r="C8" i="4"/>
  <c r="B8" i="4"/>
  <c r="S7" i="4"/>
  <c r="R7" i="4"/>
  <c r="Q7" i="4"/>
  <c r="P7" i="4"/>
  <c r="L7" i="4"/>
  <c r="K7" i="4"/>
  <c r="J7" i="4"/>
  <c r="I7" i="4"/>
  <c r="E7" i="4"/>
  <c r="D7" i="4"/>
  <c r="C7" i="4"/>
  <c r="B7" i="4"/>
  <c r="S6" i="4"/>
  <c r="R6" i="4"/>
  <c r="Q6" i="4"/>
  <c r="P6" i="4"/>
  <c r="L6" i="4"/>
  <c r="K6" i="4"/>
  <c r="J6" i="4"/>
  <c r="I6" i="4"/>
  <c r="E6" i="4"/>
  <c r="D6" i="4"/>
  <c r="C6" i="4"/>
  <c r="B6" i="4"/>
  <c r="S5" i="4"/>
  <c r="R5" i="4"/>
  <c r="Q5" i="4"/>
  <c r="P5" i="4"/>
  <c r="L5" i="4"/>
  <c r="K5" i="4"/>
  <c r="J5" i="4"/>
  <c r="I5" i="4"/>
  <c r="E5" i="4"/>
  <c r="D5" i="4"/>
  <c r="C5" i="4"/>
  <c r="B5" i="4"/>
  <c r="F73" i="3"/>
  <c r="E73" i="3"/>
  <c r="D73" i="3"/>
  <c r="C73" i="3"/>
  <c r="B73" i="3"/>
  <c r="F72" i="3"/>
  <c r="E72" i="3"/>
  <c r="D72" i="3"/>
  <c r="C72" i="3"/>
  <c r="B72" i="3"/>
  <c r="F71" i="3"/>
  <c r="E71" i="3"/>
  <c r="D71" i="3"/>
  <c r="C71" i="3"/>
  <c r="B71" i="3"/>
  <c r="F70" i="3"/>
  <c r="E70" i="3"/>
  <c r="D70" i="3"/>
  <c r="C70" i="3"/>
  <c r="B70" i="3"/>
  <c r="F69" i="3"/>
  <c r="E69" i="3"/>
  <c r="D69" i="3"/>
  <c r="C69" i="3"/>
  <c r="B69" i="3"/>
  <c r="F68" i="3"/>
  <c r="E68" i="3"/>
  <c r="D68" i="3"/>
  <c r="C68" i="3"/>
  <c r="B68" i="3"/>
  <c r="F67" i="3"/>
  <c r="E67" i="3"/>
  <c r="D67" i="3"/>
  <c r="C67" i="3"/>
  <c r="B67" i="3"/>
  <c r="F66" i="3"/>
  <c r="E66" i="3"/>
  <c r="D66" i="3"/>
  <c r="C66" i="3"/>
  <c r="B66" i="3"/>
  <c r="F65" i="3"/>
  <c r="E65" i="3"/>
  <c r="D65" i="3"/>
  <c r="C65" i="3"/>
  <c r="B65" i="3"/>
  <c r="F64" i="3"/>
  <c r="E64" i="3"/>
  <c r="D64" i="3"/>
  <c r="C64" i="3"/>
  <c r="B64" i="3"/>
  <c r="T59" i="3"/>
  <c r="S59" i="3"/>
  <c r="R59" i="3"/>
  <c r="Q59" i="3"/>
  <c r="P59" i="3"/>
  <c r="T58" i="3"/>
  <c r="S58" i="3"/>
  <c r="R58" i="3"/>
  <c r="Q58" i="3"/>
  <c r="P58" i="3"/>
  <c r="T57" i="3"/>
  <c r="S57" i="3"/>
  <c r="R57" i="3"/>
  <c r="Q57" i="3"/>
  <c r="P57" i="3"/>
  <c r="T56" i="3"/>
  <c r="S56" i="3"/>
  <c r="R56" i="3"/>
  <c r="Q56" i="3"/>
  <c r="P56" i="3"/>
  <c r="T55" i="3"/>
  <c r="S55" i="3"/>
  <c r="R55" i="3"/>
  <c r="Q55" i="3"/>
  <c r="P55" i="3"/>
  <c r="T54" i="3"/>
  <c r="S54" i="3"/>
  <c r="R54" i="3"/>
  <c r="Q54" i="3"/>
  <c r="P54" i="3"/>
  <c r="T53" i="3"/>
  <c r="S53" i="3"/>
  <c r="R53" i="3"/>
  <c r="Q53" i="3"/>
  <c r="P53" i="3"/>
  <c r="T52" i="3"/>
  <c r="S52" i="3"/>
  <c r="R52" i="3"/>
  <c r="Q52" i="3"/>
  <c r="P52" i="3"/>
  <c r="T51" i="3"/>
  <c r="S51" i="3"/>
  <c r="R51" i="3"/>
  <c r="Q51" i="3"/>
  <c r="P51" i="3"/>
  <c r="T50" i="3"/>
  <c r="S50" i="3"/>
  <c r="R50" i="3"/>
  <c r="Q50" i="3"/>
  <c r="P50" i="3"/>
  <c r="R14" i="3"/>
  <c r="Q14" i="3"/>
  <c r="P14" i="3"/>
  <c r="O14" i="3"/>
  <c r="L14" i="3"/>
  <c r="K14" i="3"/>
  <c r="J14" i="3"/>
  <c r="I14" i="3"/>
  <c r="E14" i="3"/>
  <c r="D14" i="3"/>
  <c r="C14" i="3"/>
  <c r="B14" i="3"/>
  <c r="R13" i="3"/>
  <c r="Q13" i="3"/>
  <c r="P13" i="3"/>
  <c r="O13" i="3"/>
  <c r="L13" i="3"/>
  <c r="K13" i="3"/>
  <c r="J13" i="3"/>
  <c r="I13" i="3"/>
  <c r="E13" i="3"/>
  <c r="D13" i="3"/>
  <c r="C13" i="3"/>
  <c r="B13" i="3"/>
  <c r="R12" i="3"/>
  <c r="Q12" i="3"/>
  <c r="P12" i="3"/>
  <c r="O12" i="3"/>
  <c r="L12" i="3"/>
  <c r="K12" i="3"/>
  <c r="J12" i="3"/>
  <c r="I12" i="3"/>
  <c r="E12" i="3"/>
  <c r="D12" i="3"/>
  <c r="C12" i="3"/>
  <c r="B12" i="3"/>
  <c r="R11" i="3"/>
  <c r="Q11" i="3"/>
  <c r="P11" i="3"/>
  <c r="O11" i="3"/>
  <c r="L11" i="3"/>
  <c r="K11" i="3"/>
  <c r="J11" i="3"/>
  <c r="I11" i="3"/>
  <c r="E11" i="3"/>
  <c r="D11" i="3"/>
  <c r="C11" i="3"/>
  <c r="B11" i="3"/>
  <c r="R10" i="3"/>
  <c r="Q10" i="3"/>
  <c r="P10" i="3"/>
  <c r="O10" i="3"/>
  <c r="L10" i="3"/>
  <c r="K10" i="3"/>
  <c r="J10" i="3"/>
  <c r="I10" i="3"/>
  <c r="E10" i="3"/>
  <c r="D10" i="3"/>
  <c r="C10" i="3"/>
  <c r="B10" i="3"/>
  <c r="R9" i="3"/>
  <c r="Q9" i="3"/>
  <c r="P9" i="3"/>
  <c r="O9" i="3"/>
  <c r="L9" i="3"/>
  <c r="K9" i="3"/>
  <c r="J9" i="3"/>
  <c r="I9" i="3"/>
  <c r="E9" i="3"/>
  <c r="D9" i="3"/>
  <c r="C9" i="3"/>
  <c r="B9" i="3"/>
  <c r="R8" i="3"/>
  <c r="Q8" i="3"/>
  <c r="P8" i="3"/>
  <c r="O8" i="3"/>
  <c r="L8" i="3"/>
  <c r="K8" i="3"/>
  <c r="J8" i="3"/>
  <c r="I8" i="3"/>
  <c r="E8" i="3"/>
  <c r="D8" i="3"/>
  <c r="C8" i="3"/>
  <c r="B8" i="3"/>
  <c r="R7" i="3"/>
  <c r="Q7" i="3"/>
  <c r="P7" i="3"/>
  <c r="O7" i="3"/>
  <c r="L7" i="3"/>
  <c r="K7" i="3"/>
  <c r="J7" i="3"/>
  <c r="I7" i="3"/>
  <c r="E7" i="3"/>
  <c r="D7" i="3"/>
  <c r="C7" i="3"/>
  <c r="B7" i="3"/>
  <c r="R6" i="3"/>
  <c r="Q6" i="3"/>
  <c r="P6" i="3"/>
  <c r="O6" i="3"/>
  <c r="L6" i="3"/>
  <c r="K6" i="3"/>
  <c r="J6" i="3"/>
  <c r="I6" i="3"/>
  <c r="E6" i="3"/>
  <c r="D6" i="3"/>
  <c r="C6" i="3"/>
  <c r="B6" i="3"/>
  <c r="R5" i="3"/>
  <c r="Q5" i="3"/>
  <c r="P5" i="3"/>
  <c r="O5" i="3"/>
  <c r="L5" i="3"/>
  <c r="K5" i="3"/>
  <c r="J5" i="3"/>
  <c r="I5" i="3"/>
  <c r="E5" i="3"/>
  <c r="D5" i="3"/>
  <c r="C5" i="3"/>
  <c r="B5" i="3"/>
  <c r="F63" i="2"/>
  <c r="E63" i="2"/>
  <c r="D63" i="2"/>
  <c r="C63" i="2"/>
  <c r="B63" i="2"/>
  <c r="F62" i="2"/>
  <c r="E62" i="2"/>
  <c r="D62" i="2"/>
  <c r="C62" i="2"/>
  <c r="B62" i="2"/>
  <c r="F61" i="2"/>
  <c r="E61" i="2"/>
  <c r="D61" i="2"/>
  <c r="C61" i="2"/>
  <c r="B61" i="2"/>
  <c r="F60" i="2"/>
  <c r="E60" i="2"/>
  <c r="D60" i="2"/>
  <c r="C60" i="2"/>
  <c r="B60" i="2"/>
  <c r="F59" i="2"/>
  <c r="E59" i="2"/>
  <c r="D59" i="2"/>
  <c r="C59" i="2"/>
  <c r="B59" i="2"/>
  <c r="F58" i="2"/>
  <c r="E58" i="2"/>
  <c r="D58" i="2"/>
  <c r="C58" i="2"/>
  <c r="B58" i="2"/>
  <c r="F57" i="2"/>
  <c r="E57" i="2"/>
  <c r="D57" i="2"/>
  <c r="C57" i="2"/>
  <c r="B57" i="2"/>
  <c r="F56" i="2"/>
  <c r="E56" i="2"/>
  <c r="D56" i="2"/>
  <c r="C56" i="2"/>
  <c r="B56" i="2"/>
  <c r="T51" i="2"/>
  <c r="S51" i="2"/>
  <c r="R51" i="2"/>
  <c r="Q51" i="2"/>
  <c r="P51" i="2"/>
  <c r="T50" i="2"/>
  <c r="S50" i="2"/>
  <c r="R50" i="2"/>
  <c r="Q50" i="2"/>
  <c r="P50" i="2"/>
  <c r="T49" i="2"/>
  <c r="S49" i="2"/>
  <c r="R49" i="2"/>
  <c r="Q49" i="2"/>
  <c r="P49" i="2"/>
  <c r="T48" i="2"/>
  <c r="S48" i="2"/>
  <c r="R48" i="2"/>
  <c r="Q48" i="2"/>
  <c r="P48" i="2"/>
  <c r="T47" i="2"/>
  <c r="S47" i="2"/>
  <c r="R47" i="2"/>
  <c r="Q47" i="2"/>
  <c r="P47" i="2"/>
  <c r="T46" i="2"/>
  <c r="S46" i="2"/>
  <c r="R46" i="2"/>
  <c r="Q46" i="2"/>
  <c r="P46" i="2"/>
  <c r="T45" i="2"/>
  <c r="S45" i="2"/>
  <c r="R45" i="2"/>
  <c r="Q45" i="2"/>
  <c r="P45" i="2"/>
  <c r="T44" i="2"/>
  <c r="S44" i="2"/>
  <c r="R44" i="2"/>
  <c r="Q44" i="2"/>
  <c r="P44" i="2"/>
  <c r="S12" i="2"/>
  <c r="R12" i="2"/>
  <c r="Q12" i="2"/>
  <c r="P12" i="2"/>
  <c r="L12" i="2"/>
  <c r="K12" i="2"/>
  <c r="J12" i="2"/>
  <c r="I12" i="2"/>
  <c r="E12" i="2"/>
  <c r="D12" i="2"/>
  <c r="C12" i="2"/>
  <c r="B12" i="2"/>
  <c r="S11" i="2"/>
  <c r="R11" i="2"/>
  <c r="Q11" i="2"/>
  <c r="P11" i="2"/>
  <c r="L11" i="2"/>
  <c r="K11" i="2"/>
  <c r="J11" i="2"/>
  <c r="I11" i="2"/>
  <c r="E11" i="2"/>
  <c r="D11" i="2"/>
  <c r="C11" i="2"/>
  <c r="B11" i="2"/>
  <c r="S10" i="2"/>
  <c r="R10" i="2"/>
  <c r="Q10" i="2"/>
  <c r="P10" i="2"/>
  <c r="L10" i="2"/>
  <c r="K10" i="2"/>
  <c r="J10" i="2"/>
  <c r="I10" i="2"/>
  <c r="E10" i="2"/>
  <c r="D10" i="2"/>
  <c r="C10" i="2"/>
  <c r="B10" i="2"/>
  <c r="S9" i="2"/>
  <c r="R9" i="2"/>
  <c r="Q9" i="2"/>
  <c r="P9" i="2"/>
  <c r="L9" i="2"/>
  <c r="K9" i="2"/>
  <c r="J9" i="2"/>
  <c r="I9" i="2"/>
  <c r="E9" i="2"/>
  <c r="D9" i="2"/>
  <c r="C9" i="2"/>
  <c r="B9" i="2"/>
  <c r="S8" i="2"/>
  <c r="R8" i="2"/>
  <c r="Q8" i="2"/>
  <c r="P8" i="2"/>
  <c r="L8" i="2"/>
  <c r="K8" i="2"/>
  <c r="J8" i="2"/>
  <c r="I8" i="2"/>
  <c r="E8" i="2"/>
  <c r="D8" i="2"/>
  <c r="C8" i="2"/>
  <c r="B8" i="2"/>
  <c r="S7" i="2"/>
  <c r="R7" i="2"/>
  <c r="Q7" i="2"/>
  <c r="P7" i="2"/>
  <c r="L7" i="2"/>
  <c r="K7" i="2"/>
  <c r="J7" i="2"/>
  <c r="I7" i="2"/>
  <c r="E7" i="2"/>
  <c r="D7" i="2"/>
  <c r="C7" i="2"/>
  <c r="B7" i="2"/>
  <c r="S6" i="2"/>
  <c r="R6" i="2"/>
  <c r="Q6" i="2"/>
  <c r="P6" i="2"/>
  <c r="L6" i="2"/>
  <c r="K6" i="2"/>
  <c r="J6" i="2"/>
  <c r="I6" i="2"/>
  <c r="E6" i="2"/>
  <c r="D6" i="2"/>
  <c r="C6" i="2"/>
  <c r="B6" i="2"/>
  <c r="S5" i="2"/>
  <c r="R5" i="2"/>
  <c r="Q5" i="2"/>
  <c r="P5" i="2"/>
  <c r="L5" i="2"/>
  <c r="K5" i="2"/>
  <c r="J5" i="2"/>
  <c r="I5" i="2"/>
  <c r="E5" i="2"/>
  <c r="D5" i="2"/>
  <c r="C5" i="2"/>
  <c r="B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Isabela Duarte Kelly</author>
  </authors>
  <commentList>
    <comment ref="F13" authorId="0" shapeId="0" xr:uid="{1DD83519-CD84-4B42-932F-D3223FE57194}">
      <text>
        <r>
          <rPr>
            <b/>
            <sz val="9"/>
            <color indexed="81"/>
            <rFont val="Segoe UI"/>
            <family val="2"/>
          </rPr>
          <t>Isabela Duarte Kelly:</t>
        </r>
        <r>
          <rPr>
            <sz val="9"/>
            <color indexed="81"/>
            <rFont val="Segoe UI"/>
            <family val="2"/>
          </rPr>
          <t xml:space="preserve">
média brasil</t>
        </r>
      </text>
    </comment>
  </commentList>
</comments>
</file>

<file path=xl/sharedStrings.xml><?xml version="1.0" encoding="utf-8"?>
<sst xmlns="http://schemas.openxmlformats.org/spreadsheetml/2006/main" count="695" uniqueCount="57">
  <si>
    <t>% de contribuição ao PIB por Estado</t>
  </si>
  <si>
    <t>Total</t>
  </si>
  <si>
    <t>Mulher</t>
  </si>
  <si>
    <t>Homem</t>
  </si>
  <si>
    <t>Estado</t>
  </si>
  <si>
    <t>Rondônia</t>
  </si>
  <si>
    <t>Amazonas</t>
  </si>
  <si>
    <t>Pará</t>
  </si>
  <si>
    <t>Acre</t>
  </si>
  <si>
    <t>Roraima</t>
  </si>
  <si>
    <t>Amapá</t>
  </si>
  <si>
    <t>Tocantins</t>
  </si>
  <si>
    <t>Norte</t>
  </si>
  <si>
    <t>Valor hora trabalhada das trabalhadoras domésticas</t>
  </si>
  <si>
    <t>Horas dedicadas ao trabalho não-remunerado por Estado</t>
  </si>
  <si>
    <t>Rendimento mensal das trabalhadoras domésticas</t>
  </si>
  <si>
    <t>PIB per capita</t>
  </si>
  <si>
    <t>Brasil</t>
  </si>
  <si>
    <t>Rendimento Médio Mensal das Mulheres</t>
  </si>
  <si>
    <t>Rendimento Médio Mensal dos Homens</t>
  </si>
  <si>
    <t>Mulher / Homem</t>
  </si>
  <si>
    <t>Estados</t>
  </si>
  <si>
    <t>Alagoas</t>
  </si>
  <si>
    <t>Bahia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</si>
  <si>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</si>
  <si>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</si>
  <si>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</si>
  <si>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</si>
  <si>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</si>
  <si>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</si>
  <si>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</si>
  <si>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>Nordeste</t>
  </si>
  <si>
    <t>Horas dedicadas ao trabalho não-remuenrado por Estado</t>
  </si>
  <si>
    <t xml:space="preserve">PIB per capita </t>
  </si>
  <si>
    <t>Espírito Santo</t>
  </si>
  <si>
    <t>Minas Gerais</t>
  </si>
  <si>
    <t>Rio de Janeiro</t>
  </si>
  <si>
    <t>São Paulo</t>
  </si>
  <si>
    <t>Sudeste</t>
  </si>
  <si>
    <t>Percentual do rendimento das mulheres em comparação com os homens</t>
  </si>
  <si>
    <t>Paraná</t>
  </si>
  <si>
    <t>Sanata Catarina</t>
  </si>
  <si>
    <t>Rio Grande do Sul</t>
  </si>
  <si>
    <t>Sul</t>
  </si>
  <si>
    <t>Goiás</t>
  </si>
  <si>
    <t>Mato Grosso</t>
  </si>
  <si>
    <t>Mato Grosso do Sul</t>
  </si>
  <si>
    <t>Distrito Federal</t>
  </si>
  <si>
    <t>Centro-Oeste</t>
  </si>
  <si>
    <t>Rendimento Mensal das trabalhadoras domésticas</t>
  </si>
  <si>
    <t>% contribuição ao PIB (média 2016-2019)</t>
  </si>
  <si>
    <t>Ranking</t>
  </si>
  <si>
    <t>Média 2016-2019 - Horas dedicadas pelas mulheres</t>
  </si>
  <si>
    <t>Média 2016-2019 - Horas dedicadas pelos homens</t>
  </si>
  <si>
    <t>Rendimento médio das mulheres - média 2016-2019</t>
  </si>
  <si>
    <t>Rendimento médio dos homens - média 2016-2020</t>
  </si>
  <si>
    <t>Rendimento médio dos homens - média 2016-2019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</si>
</sst>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0.0%"/>
    <numFmt numFmtId="165" formatCode="0.0"/>
    <numFmt numFmtId="166" formatCode="_-&quot;R$&quot;\ * #,##0.0_-;\-&quot;R$&quot;\ * #,##0.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0" xfId="2" applyNumberFormat="1" applyFont="1" applyFill="1" applyBorder="1"/>
    <xf numFmtId="164" fontId="0" fillId="0" borderId="0" xfId="2" applyNumberFormat="1" applyFont="1" applyFill="1"/>
    <xf numFmtId="44" fontId="0" fillId="0" borderId="0" xfId="1" applyFont="1" applyFill="1" applyBorder="1"/>
    <xf numFmtId="165" fontId="0" fillId="0" borderId="0" xfId="0" applyNumberFormat="1"/>
    <xf numFmtId="0" fontId="0" fillId="2" borderId="1" xfId="0" applyFill="1" applyBorder="1"/>
    <xf numFmtId="44" fontId="0" fillId="0" borderId="1" xfId="1" applyFont="1" applyFill="1" applyBorder="1"/>
    <xf numFmtId="9" fontId="0" fillId="0" borderId="1" xfId="2" applyFont="1" applyFill="1" applyBorder="1"/>
    <xf numFmtId="9" fontId="0" fillId="0" borderId="0" xfId="0" applyNumberFormat="1"/>
    <xf numFmtId="9" fontId="0" fillId="0" borderId="0" xfId="2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1" xfId="2" applyNumberFormat="1" applyFont="1" applyFill="1" applyBorder="1"/>
    <xf numFmtId="165" fontId="0" fillId="0" borderId="1" xfId="2" applyNumberFormat="1" applyFont="1" applyFill="1" applyBorder="1"/>
    <xf numFmtId="0" fontId="0" fillId="0" borderId="2" xfId="0" applyBorder="1"/>
    <xf numFmtId="44" fontId="0" fillId="0" borderId="0" xfId="0" applyNumberFormat="1"/>
    <xf numFmtId="9" fontId="0" fillId="0" borderId="0" xfId="2" applyFont="1" applyFill="1"/>
    <xf numFmtId="2" fontId="0" fillId="0" borderId="0" xfId="2" applyNumberFormat="1" applyFont="1"/>
    <xf numFmtId="165" fontId="2" fillId="0" borderId="0" xfId="0" applyNumberFormat="1" applyFont="1"/>
    <xf numFmtId="44" fontId="5" fillId="0" borderId="1" xfId="1" applyFont="1" applyFill="1" applyBorder="1"/>
    <xf numFmtId="44" fontId="0" fillId="0" borderId="0" xfId="1" applyFont="1" applyFill="1"/>
    <xf numFmtId="0" fontId="5" fillId="0" borderId="1" xfId="0" applyFont="1" applyBorder="1"/>
    <xf numFmtId="164" fontId="0" fillId="0" borderId="0" xfId="2" applyNumberFormat="1" applyFont="1"/>
    <xf numFmtId="0" fontId="0" fillId="0" borderId="0" xfId="0" applyAlignment="1">
      <alignment wrapText="1"/>
    </xf>
    <xf numFmtId="44" fontId="0" fillId="0" borderId="0" xfId="1" applyFont="1"/>
    <xf numFmtId="166" fontId="0" fillId="0" borderId="0" xfId="1" applyNumberFormat="1" applyFont="1"/>
    <xf numFmtId="0" fontId="0" fillId="0" borderId="1" xfId="0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bela.kelly/OneDrive%20-%20FGV/Documentos/Isabela/IBRE/Es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6"/>
      <sheetName val="2017"/>
      <sheetName val="2018"/>
      <sheetName val="2019"/>
      <sheetName val="2022"/>
      <sheetName val="Região Norte"/>
      <sheetName val="Região Nordeste"/>
      <sheetName val="Planilha1"/>
      <sheetName val="Região Sudeste"/>
      <sheetName val="Região Sul"/>
      <sheetName val="Região Centro Oeste"/>
      <sheetName val="Estimativas resto do mundo"/>
    </sheetNames>
    <sheetDataSet>
      <sheetData sheetId="0">
        <row r="2">
          <cell r="F2">
            <v>8.6977416956929898E-2</v>
          </cell>
          <cell r="G2">
            <v>4.6266018461712279E-2</v>
          </cell>
          <cell r="H2">
            <v>0.1332434354186422</v>
          </cell>
        </row>
        <row r="3">
          <cell r="F3">
            <v>6.5893071705581521E-2</v>
          </cell>
          <cell r="G3">
            <v>3.9749080500838377E-2</v>
          </cell>
          <cell r="H3">
            <v>0.10564215220641991</v>
          </cell>
        </row>
        <row r="4">
          <cell r="F4">
            <v>0.11278726010368596</v>
          </cell>
          <cell r="G4">
            <v>5.5441778063434366E-2</v>
          </cell>
          <cell r="H4">
            <v>0.16822903816712031</v>
          </cell>
        </row>
        <row r="5">
          <cell r="F5">
            <v>8.6129504341365126E-2</v>
          </cell>
          <cell r="G5">
            <v>4.8256550589510179E-2</v>
          </cell>
          <cell r="H5">
            <v>0.1343860549308753</v>
          </cell>
        </row>
        <row r="6">
          <cell r="F6">
            <v>7.9651726488741234E-2</v>
          </cell>
          <cell r="G6">
            <v>4.9100114297295071E-2</v>
          </cell>
          <cell r="H6">
            <v>0.1287518407860363</v>
          </cell>
        </row>
        <row r="7">
          <cell r="F7">
            <v>8.7188257119808488E-2</v>
          </cell>
          <cell r="G7">
            <v>5.0460095509182158E-2</v>
          </cell>
          <cell r="H7">
            <v>0.13764835262899064</v>
          </cell>
        </row>
        <row r="8">
          <cell r="F8">
            <v>8.0345930685971775E-2</v>
          </cell>
          <cell r="G8">
            <v>4.5053396928194302E-2</v>
          </cell>
          <cell r="H8">
            <v>0.12539932761416608</v>
          </cell>
          <cell r="I8">
            <v>0.13963483521975442</v>
          </cell>
          <cell r="J8">
            <v>9.1093654316424216E-2</v>
          </cell>
          <cell r="K8">
            <v>4.8541180903330226E-2</v>
          </cell>
        </row>
        <row r="9">
          <cell r="F9">
            <v>0.13029219024797595</v>
          </cell>
          <cell r="G9">
            <v>5.9212225215650595E-2</v>
          </cell>
          <cell r="H9">
            <v>0.18950441546362656</v>
          </cell>
        </row>
        <row r="10">
          <cell r="F10">
            <v>0.10466022310472574</v>
          </cell>
          <cell r="G10">
            <v>4.5797127197415292E-2</v>
          </cell>
          <cell r="H10">
            <v>0.15045735030214105</v>
          </cell>
        </row>
        <row r="11">
          <cell r="F11">
            <v>0.12329656062025952</v>
          </cell>
          <cell r="G11">
            <v>5.7958915281124151E-2</v>
          </cell>
          <cell r="H11">
            <v>0.18125547590138366</v>
          </cell>
        </row>
        <row r="12">
          <cell r="F12">
            <v>0.12720867193163551</v>
          </cell>
          <cell r="G12">
            <v>6.5629101985190494E-2</v>
          </cell>
          <cell r="H12">
            <v>0.19283777391682602</v>
          </cell>
        </row>
        <row r="13">
          <cell r="F13">
            <v>0.13260790818541796</v>
          </cell>
          <cell r="G13">
            <v>5.8311840956477602E-2</v>
          </cell>
          <cell r="H13">
            <v>0.19091974914189558</v>
          </cell>
        </row>
        <row r="14">
          <cell r="F14">
            <v>0.12175469653439469</v>
          </cell>
          <cell r="G14">
            <v>5.9623291959170148E-2</v>
          </cell>
          <cell r="H14">
            <v>0.18137798849356485</v>
          </cell>
        </row>
        <row r="15">
          <cell r="F15">
            <v>0.1426603518987648</v>
          </cell>
          <cell r="G15">
            <v>6.1541543495980067E-2</v>
          </cell>
          <cell r="H15">
            <v>0.20420189539474487</v>
          </cell>
        </row>
        <row r="16">
          <cell r="F16">
            <v>0.13035864471332162</v>
          </cell>
          <cell r="G16">
            <v>5.4758186155083384E-2</v>
          </cell>
          <cell r="H16">
            <v>0.185116830868405</v>
          </cell>
        </row>
        <row r="17">
          <cell r="F17">
            <v>0.12466407208140594</v>
          </cell>
          <cell r="G17">
            <v>5.5380055462296129E-2</v>
          </cell>
          <cell r="H17">
            <v>0.18004412754370205</v>
          </cell>
          <cell r="I17">
            <v>0.17585998199621261</v>
          </cell>
          <cell r="J17">
            <v>0.12043221752196936</v>
          </cell>
          <cell r="K17">
            <v>5.5427764474243198E-2</v>
          </cell>
        </row>
        <row r="18">
          <cell r="F18">
            <v>8.8969560463547079E-2</v>
          </cell>
          <cell r="G18">
            <v>4.5620370465631943E-2</v>
          </cell>
          <cell r="H18">
            <v>0.13458993092917901</v>
          </cell>
        </row>
        <row r="19">
          <cell r="F19">
            <v>0.10468549630447077</v>
          </cell>
          <cell r="G19">
            <v>4.7913744766208771E-2</v>
          </cell>
          <cell r="H19">
            <v>0.15259924107067954</v>
          </cell>
        </row>
        <row r="20">
          <cell r="F20">
            <v>8.4703161544803021E-2</v>
          </cell>
          <cell r="G20">
            <v>4.5832487898986085E-2</v>
          </cell>
          <cell r="H20">
            <v>0.13053564944378909</v>
          </cell>
        </row>
        <row r="21">
          <cell r="F21">
            <v>7.3909667558877762E-2</v>
          </cell>
          <cell r="G21">
            <v>3.6076455856612184E-2</v>
          </cell>
          <cell r="H21">
            <v>0.10998612341548994</v>
          </cell>
          <cell r="I21">
            <v>0.12170577489600772</v>
          </cell>
          <cell r="J21">
            <v>8.1507296380779623E-2</v>
          </cell>
          <cell r="K21">
            <v>4.0198478515228099E-2</v>
          </cell>
        </row>
        <row r="22">
          <cell r="F22">
            <v>8.430036977761958E-2</v>
          </cell>
          <cell r="G22">
            <v>4.1829334426242024E-2</v>
          </cell>
          <cell r="H22">
            <v>0.1261297042038616</v>
          </cell>
        </row>
        <row r="23">
          <cell r="F23">
            <v>8.9308851579409418E-2</v>
          </cell>
          <cell r="G23">
            <v>5.1070903767739532E-2</v>
          </cell>
          <cell r="H23">
            <v>0.14037975534714894</v>
          </cell>
        </row>
        <row r="24">
          <cell r="F24">
            <v>8.5086333884953236E-2</v>
          </cell>
          <cell r="G24">
            <v>4.4254853641676264E-2</v>
          </cell>
          <cell r="H24">
            <v>0.12934118752662949</v>
          </cell>
          <cell r="I24">
            <v>0.13078754742817289</v>
          </cell>
          <cell r="J24">
            <v>8.580618548121817E-2</v>
          </cell>
          <cell r="K24">
            <v>4.49813619469547E-2</v>
          </cell>
        </row>
        <row r="25">
          <cell r="F25">
            <v>9.5032336494377492E-2</v>
          </cell>
          <cell r="G25">
            <v>4.8557109348343494E-2</v>
          </cell>
          <cell r="H25">
            <v>0.14358944584272096</v>
          </cell>
        </row>
        <row r="26">
          <cell r="F26">
            <v>6.0826620402240864E-2</v>
          </cell>
          <cell r="G26">
            <v>3.1579388318434536E-2</v>
          </cell>
          <cell r="H26">
            <v>9.2406008720675392E-2</v>
          </cell>
        </row>
        <row r="27">
          <cell r="F27">
            <v>6.7370953839778744E-2</v>
          </cell>
          <cell r="G27">
            <v>3.0590319914151592E-2</v>
          </cell>
          <cell r="H27">
            <v>9.7961273753930336E-2</v>
          </cell>
        </row>
        <row r="28">
          <cell r="F28">
            <v>3.7518208271632505E-2</v>
          </cell>
          <cell r="G28">
            <v>1.9262953450805545E-2</v>
          </cell>
          <cell r="H28">
            <v>5.6781161722438044E-2</v>
          </cell>
          <cell r="I28">
            <v>9.4652970621531676E-2</v>
          </cell>
          <cell r="J28">
            <v>6.2925159322967966E-2</v>
          </cell>
          <cell r="K28">
            <v>3.172781129856371E-2</v>
          </cell>
        </row>
      </sheetData>
      <sheetData sheetId="1">
        <row r="2">
          <cell r="F2">
            <v>8.2761022928790257E-2</v>
          </cell>
          <cell r="G2">
            <v>4.1820997704755801E-2</v>
          </cell>
          <cell r="H2">
            <v>0.12458202063354606</v>
          </cell>
        </row>
        <row r="3">
          <cell r="F3">
            <v>5.8953858783628514E-2</v>
          </cell>
          <cell r="G3">
            <v>3.3898547149726323E-2</v>
          </cell>
          <cell r="H3">
            <v>9.2852405933354823E-2</v>
          </cell>
        </row>
        <row r="4">
          <cell r="F4">
            <v>0.11273574530588588</v>
          </cell>
          <cell r="G4">
            <v>5.4881796330305467E-2</v>
          </cell>
          <cell r="H4">
            <v>0.16761754163619136</v>
          </cell>
        </row>
        <row r="5">
          <cell r="F5">
            <v>8.794834353026304E-2</v>
          </cell>
          <cell r="G5">
            <v>4.9198039460082076E-2</v>
          </cell>
          <cell r="H5">
            <v>0.13714638299034509</v>
          </cell>
        </row>
        <row r="6">
          <cell r="F6">
            <v>7.15203696317257E-2</v>
          </cell>
          <cell r="G6">
            <v>4.3281246217961956E-2</v>
          </cell>
          <cell r="H6">
            <v>0.11480161584968766</v>
          </cell>
        </row>
        <row r="7">
          <cell r="F7">
            <v>8.8370902793346515E-2</v>
          </cell>
          <cell r="G7">
            <v>5.6660234895682858E-2</v>
          </cell>
          <cell r="H7">
            <v>0.14503113768902934</v>
          </cell>
        </row>
        <row r="8">
          <cell r="F8">
            <v>8.2832533046705972E-2</v>
          </cell>
          <cell r="G8">
            <v>4.698244931669756E-2</v>
          </cell>
          <cell r="H8">
            <v>0.12981498236340352</v>
          </cell>
          <cell r="I8">
            <v>0.1362085367470493</v>
          </cell>
          <cell r="J8">
            <v>8.944803167290663E-2</v>
          </cell>
          <cell r="K8">
            <v>4.6760505074142672E-2</v>
          </cell>
        </row>
        <row r="9">
          <cell r="F9">
            <v>0.12962937846749634</v>
          </cell>
          <cell r="G9">
            <v>6.5704270640883647E-2</v>
          </cell>
          <cell r="H9">
            <v>0.19533364910837997</v>
          </cell>
        </row>
        <row r="10">
          <cell r="F10">
            <v>0.11538965497357567</v>
          </cell>
          <cell r="G10">
            <v>4.9209162481408893E-2</v>
          </cell>
          <cell r="H10">
            <v>0.16459881745498456</v>
          </cell>
        </row>
        <row r="11">
          <cell r="F11">
            <v>0.11447741262717109</v>
          </cell>
          <cell r="G11">
            <v>5.2667408520032419E-2</v>
          </cell>
          <cell r="H11">
            <v>0.1671448211472035</v>
          </cell>
        </row>
        <row r="12">
          <cell r="F12">
            <v>0.12658212456864534</v>
          </cell>
          <cell r="G12">
            <v>6.3013722594743568E-2</v>
          </cell>
          <cell r="H12">
            <v>0.18959584716338893</v>
          </cell>
        </row>
        <row r="13">
          <cell r="F13">
            <v>0.13405990699788647</v>
          </cell>
          <cell r="G13">
            <v>6.045030302864126E-2</v>
          </cell>
          <cell r="H13">
            <v>0.19451021002652774</v>
          </cell>
        </row>
        <row r="14">
          <cell r="F14">
            <v>0.11302194936829049</v>
          </cell>
          <cell r="G14">
            <v>5.404423871942203E-2</v>
          </cell>
          <cell r="H14">
            <v>0.16706618808771251</v>
          </cell>
        </row>
        <row r="15">
          <cell r="F15">
            <v>0.13845225034395814</v>
          </cell>
          <cell r="G15">
            <v>5.6419256477036966E-2</v>
          </cell>
          <cell r="H15">
            <v>0.19487150682099508</v>
          </cell>
        </row>
        <row r="16">
          <cell r="F16">
            <v>0.12092021143974865</v>
          </cell>
          <cell r="G16">
            <v>5.1436083724573672E-2</v>
          </cell>
          <cell r="H16">
            <v>0.17235629516432233</v>
          </cell>
        </row>
        <row r="17">
          <cell r="F17">
            <v>0.13253354741359222</v>
          </cell>
          <cell r="G17">
            <v>5.7378980662448696E-2</v>
          </cell>
          <cell r="H17">
            <v>0.18991252807604092</v>
          </cell>
          <cell r="I17">
            <v>0.17451723122368046</v>
          </cell>
          <cell r="J17">
            <v>0.12006191074417821</v>
          </cell>
          <cell r="K17">
            <v>5.4455320479502266E-2</v>
          </cell>
        </row>
        <row r="18">
          <cell r="F18">
            <v>0.10263826380930458</v>
          </cell>
          <cell r="G18">
            <v>5.4046276646583957E-2</v>
          </cell>
          <cell r="H18">
            <v>0.15668454045588853</v>
          </cell>
        </row>
        <row r="19">
          <cell r="F19">
            <v>0.10910190953417369</v>
          </cell>
          <cell r="G19">
            <v>4.9031022224062741E-2</v>
          </cell>
          <cell r="H19">
            <v>0.15813293175823645</v>
          </cell>
        </row>
        <row r="20">
          <cell r="F20">
            <v>8.2844271942967465E-2</v>
          </cell>
          <cell r="G20">
            <v>4.5018605461378584E-2</v>
          </cell>
          <cell r="H20">
            <v>0.12786287740434604</v>
          </cell>
        </row>
        <row r="21">
          <cell r="F21">
            <v>7.5732413878502589E-2</v>
          </cell>
          <cell r="G21">
            <v>3.605879740195473E-2</v>
          </cell>
          <cell r="H21">
            <v>0.11179121128045731</v>
          </cell>
          <cell r="I21">
            <v>0.12402360948208704</v>
          </cell>
          <cell r="J21">
            <v>8.3503734233790983E-2</v>
          </cell>
          <cell r="K21">
            <v>4.0519875248296061E-2</v>
          </cell>
        </row>
        <row r="22">
          <cell r="F22">
            <v>8.5417066828240185E-2</v>
          </cell>
          <cell r="G22">
            <v>4.3103106791673867E-2</v>
          </cell>
          <cell r="H22">
            <v>0.12852017361991405</v>
          </cell>
        </row>
        <row r="23">
          <cell r="F23">
            <v>9.5387301651600753E-2</v>
          </cell>
          <cell r="G23">
            <v>5.3888354362548296E-2</v>
          </cell>
          <cell r="H23">
            <v>0.14927565601414902</v>
          </cell>
        </row>
        <row r="24">
          <cell r="F24">
            <v>8.7810445179175051E-2</v>
          </cell>
          <cell r="G24">
            <v>4.6624021950737567E-2</v>
          </cell>
          <cell r="H24">
            <v>0.13443446712991261</v>
          </cell>
          <cell r="I24">
            <v>0.13588019143869171</v>
          </cell>
          <cell r="J24">
            <v>8.8783703445938889E-2</v>
          </cell>
          <cell r="K24">
            <v>4.709648799275281E-2</v>
          </cell>
        </row>
        <row r="25">
          <cell r="F25">
            <v>9.077906068809212E-2</v>
          </cell>
          <cell r="G25">
            <v>4.1738526858591099E-2</v>
          </cell>
          <cell r="H25">
            <v>0.13251758754668322</v>
          </cell>
        </row>
        <row r="26">
          <cell r="F26">
            <v>6.6457433946619085E-2</v>
          </cell>
          <cell r="G26">
            <v>3.434914349089721E-2</v>
          </cell>
          <cell r="H26">
            <v>0.1008065774375163</v>
          </cell>
        </row>
        <row r="27">
          <cell r="F27">
            <v>7.2317123543516992E-2</v>
          </cell>
          <cell r="G27">
            <v>3.3092304897087074E-2</v>
          </cell>
          <cell r="H27">
            <v>0.10540942844060407</v>
          </cell>
        </row>
        <row r="28">
          <cell r="F28">
            <v>3.9313404326104376E-2</v>
          </cell>
          <cell r="G28">
            <v>2.0246562070149094E-2</v>
          </cell>
          <cell r="H28">
            <v>5.9559966396253466E-2</v>
          </cell>
          <cell r="I28">
            <v>9.5406788173952081E-2</v>
          </cell>
          <cell r="J28">
            <v>6.4321697682686294E-2</v>
          </cell>
          <cell r="K28">
            <v>3.1085090491265788E-2</v>
          </cell>
        </row>
      </sheetData>
      <sheetData sheetId="2">
        <row r="2">
          <cell r="F2">
            <v>8.7198539063605918E-2</v>
          </cell>
          <cell r="G2">
            <v>4.4875820387328881E-2</v>
          </cell>
          <cell r="H2">
            <v>0.13207435945093479</v>
          </cell>
        </row>
        <row r="3">
          <cell r="F3">
            <v>5.4811351568591023E-2</v>
          </cell>
          <cell r="G3">
            <v>3.4876695568456101E-2</v>
          </cell>
          <cell r="H3">
            <v>8.9688047137047117E-2</v>
          </cell>
        </row>
        <row r="4">
          <cell r="F4">
            <v>0.11083055414907093</v>
          </cell>
          <cell r="G4">
            <v>5.8611889010710905E-2</v>
          </cell>
          <cell r="H4">
            <v>0.16944244315978182</v>
          </cell>
        </row>
        <row r="5">
          <cell r="F5">
            <v>0.10445544314437775</v>
          </cell>
          <cell r="G5">
            <v>5.7840201825893896E-2</v>
          </cell>
          <cell r="H5">
            <v>0.16229564497027166</v>
          </cell>
        </row>
        <row r="6">
          <cell r="F6">
            <v>6.9454442330894442E-2</v>
          </cell>
          <cell r="G6">
            <v>4.0084666509050536E-2</v>
          </cell>
          <cell r="H6">
            <v>0.10953910883994497</v>
          </cell>
        </row>
        <row r="7">
          <cell r="F7">
            <v>8.0063044550240242E-2</v>
          </cell>
          <cell r="G7">
            <v>5.2429840719449609E-2</v>
          </cell>
          <cell r="H7">
            <v>0.13249288526968986</v>
          </cell>
        </row>
        <row r="8">
          <cell r="F8">
            <v>8.5845990678379391E-2</v>
          </cell>
          <cell r="G8">
            <v>4.6579214276038894E-2</v>
          </cell>
          <cell r="H8">
            <v>0.13242520495441829</v>
          </cell>
          <cell r="I8">
            <v>0.1371516693367496</v>
          </cell>
          <cell r="J8">
            <v>8.8308132587791549E-2</v>
          </cell>
          <cell r="K8">
            <v>4.8843536748958055E-2</v>
          </cell>
        </row>
        <row r="9">
          <cell r="F9">
            <v>0.13538828427560248</v>
          </cell>
          <cell r="G9">
            <v>6.6240095640055244E-2</v>
          </cell>
          <cell r="H9">
            <v>0.20162837991565774</v>
          </cell>
        </row>
        <row r="10">
          <cell r="F10">
            <v>0.11511647628714093</v>
          </cell>
          <cell r="G10">
            <v>4.866483235696694E-2</v>
          </cell>
          <cell r="H10">
            <v>0.16378130864410786</v>
          </cell>
        </row>
        <row r="11">
          <cell r="F11">
            <v>0.11114821120331138</v>
          </cell>
          <cell r="G11">
            <v>5.0503300309439517E-2</v>
          </cell>
          <cell r="H11">
            <v>0.16165151151275092</v>
          </cell>
        </row>
        <row r="12">
          <cell r="F12">
            <v>0.12176326066646005</v>
          </cell>
          <cell r="G12">
            <v>5.8091116611377121E-2</v>
          </cell>
          <cell r="H12">
            <v>0.17985437727783718</v>
          </cell>
        </row>
        <row r="13">
          <cell r="F13">
            <v>0.14104413782048911</v>
          </cell>
          <cell r="G13">
            <v>5.9586696753297502E-2</v>
          </cell>
          <cell r="H13">
            <v>0.20063083457378661</v>
          </cell>
        </row>
        <row r="14">
          <cell r="F14">
            <v>0.11903170806674154</v>
          </cell>
          <cell r="G14">
            <v>5.0098744747533813E-2</v>
          </cell>
          <cell r="H14">
            <v>0.16913045281427536</v>
          </cell>
        </row>
        <row r="15">
          <cell r="F15">
            <v>0.11938261506154839</v>
          </cell>
          <cell r="G15">
            <v>5.2555109194041993E-2</v>
          </cell>
          <cell r="H15">
            <v>0.17193772425559037</v>
          </cell>
        </row>
        <row r="16">
          <cell r="F16">
            <v>0.11900512605154101</v>
          </cell>
          <cell r="G16">
            <v>5.1018183971823186E-2</v>
          </cell>
          <cell r="H16">
            <v>0.17002331002336418</v>
          </cell>
        </row>
        <row r="17">
          <cell r="F17">
            <v>0.1325367281050808</v>
          </cell>
          <cell r="G17">
            <v>5.0192170883508615E-2</v>
          </cell>
          <cell r="H17">
            <v>0.18272889898858941</v>
          </cell>
          <cell r="I17">
            <v>0.17204084390478394</v>
          </cell>
          <cell r="J17">
            <v>0.1198366253951432</v>
          </cell>
          <cell r="K17">
            <v>5.2204218509640757E-2</v>
          </cell>
        </row>
        <row r="18">
          <cell r="F18">
            <v>8.6883298960214239E-2</v>
          </cell>
          <cell r="G18">
            <v>4.6306911468412405E-2</v>
          </cell>
          <cell r="H18">
            <v>0.13319021042862664</v>
          </cell>
        </row>
        <row r="19">
          <cell r="F19">
            <v>0.10902624426854922</v>
          </cell>
          <cell r="G19">
            <v>4.8349570384357367E-2</v>
          </cell>
          <cell r="H19">
            <v>0.15737581465290659</v>
          </cell>
        </row>
        <row r="20">
          <cell r="F20">
            <v>8.2399148183796969E-2</v>
          </cell>
          <cell r="G20">
            <v>4.2889984990710298E-2</v>
          </cell>
          <cell r="H20">
            <v>0.12528913317450727</v>
          </cell>
        </row>
        <row r="21">
          <cell r="F21">
            <v>8.2452753054443023E-2</v>
          </cell>
          <cell r="G21">
            <v>3.756784477008851E-2</v>
          </cell>
          <cell r="H21">
            <v>0.12002059782453155</v>
          </cell>
          <cell r="I21">
            <v>0.12775210721327918</v>
          </cell>
          <cell r="J21">
            <v>8.699571267953865E-2</v>
          </cell>
          <cell r="K21">
            <v>4.0756394533740511E-2</v>
          </cell>
        </row>
        <row r="22">
          <cell r="F22">
            <v>9.5212986631216467E-2</v>
          </cell>
          <cell r="G22">
            <v>4.7487256649218199E-2</v>
          </cell>
          <cell r="H22">
            <v>0.14270024328043465</v>
          </cell>
        </row>
        <row r="23">
          <cell r="F23">
            <v>9.2161254028530593E-2</v>
          </cell>
          <cell r="G23">
            <v>5.1439509525153609E-2</v>
          </cell>
          <cell r="H23">
            <v>0.1436007635536842</v>
          </cell>
        </row>
        <row r="24">
          <cell r="F24">
            <v>8.6159576838060484E-2</v>
          </cell>
          <cell r="G24">
            <v>4.5524822778924189E-2</v>
          </cell>
          <cell r="H24">
            <v>0.13168439961698469</v>
          </cell>
          <cell r="I24">
            <v>0.13871135330725176</v>
          </cell>
          <cell r="J24">
            <v>9.0988841238121884E-2</v>
          </cell>
          <cell r="K24">
            <v>4.7722512069129877E-2</v>
          </cell>
        </row>
        <row r="25">
          <cell r="F25">
            <v>9.1156202026519792E-2</v>
          </cell>
          <cell r="G25">
            <v>4.1984850237152531E-2</v>
          </cell>
          <cell r="H25">
            <v>0.13314105226367232</v>
          </cell>
        </row>
        <row r="26">
          <cell r="F26">
            <v>6.8345457819062913E-2</v>
          </cell>
          <cell r="G26">
            <v>3.4030663999375141E-2</v>
          </cell>
          <cell r="H26">
            <v>0.10237612181843805</v>
          </cell>
        </row>
        <row r="27">
          <cell r="F27">
            <v>6.7083485429224654E-2</v>
          </cell>
          <cell r="G27">
            <v>3.1394750544058297E-2</v>
          </cell>
          <cell r="H27">
            <v>9.8478235973282952E-2</v>
          </cell>
        </row>
        <row r="28">
          <cell r="F28">
            <v>4.2209824705082152E-2</v>
          </cell>
          <cell r="G28">
            <v>2.2410762145536358E-2</v>
          </cell>
          <cell r="H28">
            <v>6.4620586850618514E-2</v>
          </cell>
          <cell r="I28">
            <v>9.65946919638319E-2</v>
          </cell>
          <cell r="J28">
            <v>6.4990847542174893E-2</v>
          </cell>
          <cell r="K28">
            <v>3.1603844421656993E-2</v>
          </cell>
        </row>
      </sheetData>
      <sheetData sheetId="3">
        <row r="2">
          <cell r="F2">
            <v>9.5900558144935907E-2</v>
          </cell>
          <cell r="G2">
            <v>4.9692930573431306E-2</v>
          </cell>
          <cell r="H2">
            <v>0.14559348871836722</v>
          </cell>
        </row>
        <row r="3">
          <cell r="F3">
            <v>6.6787759069973279E-2</v>
          </cell>
          <cell r="G3">
            <v>4.0953168314589027E-2</v>
          </cell>
          <cell r="H3">
            <v>0.10774092738456231</v>
          </cell>
        </row>
        <row r="4">
          <cell r="F4">
            <v>0.10607042500036407</v>
          </cell>
          <cell r="G4">
            <v>5.1631150276797828E-2</v>
          </cell>
          <cell r="H4">
            <v>0.15770157527716189</v>
          </cell>
        </row>
        <row r="5">
          <cell r="F5">
            <v>0.11658769856109573</v>
          </cell>
          <cell r="G5">
            <v>6.2813012829238846E-2</v>
          </cell>
          <cell r="H5">
            <v>0.17940071139033459</v>
          </cell>
        </row>
        <row r="6">
          <cell r="F6">
            <v>7.7420080426293364E-2</v>
          </cell>
          <cell r="G6">
            <v>4.7122055308118041E-2</v>
          </cell>
          <cell r="H6">
            <v>0.12454213573441139</v>
          </cell>
        </row>
        <row r="7">
          <cell r="F7">
            <v>9.4927183801565937E-2</v>
          </cell>
          <cell r="G7">
            <v>6.033197422542113E-2</v>
          </cell>
          <cell r="H7">
            <v>0.15525915802698706</v>
          </cell>
        </row>
        <row r="8">
          <cell r="F8">
            <v>8.5352521627187358E-2</v>
          </cell>
          <cell r="G8">
            <v>4.8621024377691092E-2</v>
          </cell>
          <cell r="H8">
            <v>0.13397354600487846</v>
          </cell>
          <cell r="I8">
            <v>0.14084640885424993</v>
          </cell>
          <cell r="J8">
            <v>9.1837210937010499E-2</v>
          </cell>
          <cell r="K8">
            <v>4.9009197917239455E-2</v>
          </cell>
        </row>
        <row r="9">
          <cell r="F9">
            <v>0.12871179548195233</v>
          </cell>
          <cell r="G9">
            <v>6.2207970743206525E-2</v>
          </cell>
          <cell r="H9">
            <v>0.19091976622515885</v>
          </cell>
        </row>
        <row r="10">
          <cell r="F10">
            <v>0.10417752300818409</v>
          </cell>
          <cell r="G10">
            <v>4.550811514685249E-2</v>
          </cell>
          <cell r="H10">
            <v>0.14968563815503658</v>
          </cell>
        </row>
        <row r="11">
          <cell r="F11">
            <v>0.11967349984257547</v>
          </cell>
          <cell r="G11">
            <v>5.1500663916485605E-2</v>
          </cell>
          <cell r="H11">
            <v>0.17117416375906108</v>
          </cell>
        </row>
        <row r="12">
          <cell r="F12">
            <v>0.12539827732872794</v>
          </cell>
          <cell r="G12">
            <v>6.1646996639529411E-2</v>
          </cell>
          <cell r="H12">
            <v>0.18704527396825735</v>
          </cell>
        </row>
        <row r="13">
          <cell r="F13">
            <v>0.14368306134861744</v>
          </cell>
          <cell r="G13">
            <v>6.2429962163852402E-2</v>
          </cell>
          <cell r="H13">
            <v>0.20611302351246982</v>
          </cell>
        </row>
        <row r="14">
          <cell r="F14">
            <v>0.11713961509992697</v>
          </cell>
          <cell r="G14">
            <v>5.0937733882062158E-2</v>
          </cell>
          <cell r="H14">
            <v>0.16807734898198912</v>
          </cell>
        </row>
        <row r="15">
          <cell r="F15">
            <v>0.13154965542518218</v>
          </cell>
          <cell r="G15">
            <v>5.9507787927330059E-2</v>
          </cell>
          <cell r="H15">
            <v>0.19105744335251226</v>
          </cell>
        </row>
        <row r="16">
          <cell r="F16">
            <v>0.11352813937233884</v>
          </cell>
          <cell r="G16">
            <v>4.6168189588666135E-2</v>
          </cell>
          <cell r="H16">
            <v>0.159696328961005</v>
          </cell>
        </row>
        <row r="17">
          <cell r="F17">
            <v>0.12670187087650822</v>
          </cell>
          <cell r="G17">
            <v>5.2280479784253694E-2</v>
          </cell>
          <cell r="H17">
            <v>0.17898235066076193</v>
          </cell>
          <cell r="I17">
            <v>0.16998125325946223</v>
          </cell>
          <cell r="J17">
            <v>0.11793613486682916</v>
          </cell>
          <cell r="K17">
            <v>5.2045118392633066E-2</v>
          </cell>
        </row>
        <row r="18">
          <cell r="F18">
            <v>8.4192252892661953E-2</v>
          </cell>
          <cell r="G18">
            <v>4.2690077873605528E-2</v>
          </cell>
          <cell r="H18">
            <v>0.12688233076626748</v>
          </cell>
        </row>
        <row r="19">
          <cell r="F19">
            <v>0.1054203347357497</v>
          </cell>
          <cell r="G19">
            <v>4.7784820987415405E-2</v>
          </cell>
          <cell r="H19">
            <v>0.15320515572316509</v>
          </cell>
        </row>
        <row r="20">
          <cell r="F20">
            <v>8.0141008907839567E-2</v>
          </cell>
          <cell r="G20">
            <v>4.0903112711284037E-2</v>
          </cell>
          <cell r="H20">
            <v>0.12104412161912359</v>
          </cell>
        </row>
        <row r="21">
          <cell r="F21">
            <v>8.1479907290608639E-2</v>
          </cell>
          <cell r="G21">
            <v>3.7496910552198628E-2</v>
          </cell>
          <cell r="H21">
            <v>0.11897681784280725</v>
          </cell>
          <cell r="I21">
            <v>0.12536118406985067</v>
          </cell>
          <cell r="J21">
            <v>8.529214862886432E-2</v>
          </cell>
          <cell r="K21">
            <v>4.0069035440986348E-2</v>
          </cell>
        </row>
        <row r="22">
          <cell r="F22">
            <v>9.301887610507649E-2</v>
          </cell>
          <cell r="G22">
            <v>4.8273727607928314E-2</v>
          </cell>
          <cell r="H22">
            <v>0.14129260371300478</v>
          </cell>
        </row>
        <row r="23">
          <cell r="F23">
            <v>8.8537116841811911E-2</v>
          </cell>
          <cell r="G23">
            <v>4.9212368869328595E-2</v>
          </cell>
          <cell r="H23">
            <v>0.13774948571114051</v>
          </cell>
        </row>
        <row r="24">
          <cell r="F24">
            <v>8.2763879166717319E-2</v>
          </cell>
          <cell r="G24">
            <v>4.4521739595220586E-2</v>
          </cell>
          <cell r="H24">
            <v>0.12728561876193789</v>
          </cell>
          <cell r="I24">
            <v>0.13507988540534488</v>
          </cell>
          <cell r="J24">
            <v>8.7990628364774476E-2</v>
          </cell>
          <cell r="K24">
            <v>4.7089257040570404E-2</v>
          </cell>
        </row>
        <row r="25">
          <cell r="F25">
            <v>9.5144502879441886E-2</v>
          </cell>
          <cell r="G25">
            <v>4.3831187909650106E-2</v>
          </cell>
          <cell r="H25">
            <v>0.138975690789092</v>
          </cell>
        </row>
        <row r="26">
          <cell r="F26">
            <v>6.5195279467921016E-2</v>
          </cell>
          <cell r="G26">
            <v>3.2794042150964695E-2</v>
          </cell>
          <cell r="H26">
            <v>9.7989321618885711E-2</v>
          </cell>
        </row>
        <row r="27">
          <cell r="F27">
            <v>7.3994321418064238E-2</v>
          </cell>
          <cell r="G27">
            <v>3.6379879646200042E-2</v>
          </cell>
          <cell r="H27">
            <v>0.11037420106426428</v>
          </cell>
        </row>
        <row r="28">
          <cell r="F28">
            <v>3.8904418810975852E-2</v>
          </cell>
          <cell r="G28">
            <v>2.0031484913603452E-2</v>
          </cell>
          <cell r="H28">
            <v>5.8935903724579304E-2</v>
          </cell>
          <cell r="I28">
            <v>9.6884047827066194E-2</v>
          </cell>
          <cell r="J28">
            <v>6.5191228369555765E-2</v>
          </cell>
          <cell r="K28">
            <v>3.169281945751045E-2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9771A-016F-4DCA-B3E0-0572EE0AF424}">
  <dimension ref="A2:U48"/>
  <sheetViews>
    <sheetView showGridLines="0" tabSelected="1" zoomScale="60" zoomScaleNormal="80" workbookViewId="0">
      <selection activeCell="F18" sqref="F18"/>
    </sheetView>
  </sheetViews>
  <sheetFormatPr defaultRowHeight="14.5" x14ac:dyDescent="0.35"/>
  <cols>
    <col min="1" max="1" width="20.81640625" customWidth="1"/>
    <col min="2" max="2" width="12.08984375" customWidth="1"/>
    <col min="3" max="3" width="13.7265625" customWidth="1"/>
    <col min="4" max="4" width="14.90625" customWidth="1"/>
    <col min="5" max="5" width="12.6328125" customWidth="1"/>
    <col min="6" max="6" width="15.453125" customWidth="1"/>
    <col min="7" max="7" width="12.08984375" bestFit="1" customWidth="1"/>
    <col min="8" max="8" width="20.81640625" customWidth="1"/>
    <col min="9" max="9" width="12.08984375" customWidth="1"/>
    <col min="10" max="10" width="13.7265625" customWidth="1"/>
    <col min="11" max="11" width="15.6328125" customWidth="1"/>
    <col min="12" max="12" width="12.6328125" customWidth="1"/>
    <col min="13" max="13" width="16.7265625" customWidth="1"/>
    <col min="14" max="14" width="12.08984375" bestFit="1" customWidth="1"/>
    <col min="15" max="15" width="20.81640625" customWidth="1"/>
    <col min="16" max="16" width="12.08984375" customWidth="1"/>
    <col min="17" max="17" width="13.7265625" customWidth="1"/>
    <col min="18" max="18" width="11.7265625" customWidth="1"/>
    <col min="19" max="19" width="12.6328125" customWidth="1"/>
  </cols>
  <sheetData>
    <row r="2" spans="1:21" x14ac:dyDescent="0.35">
      <c r="B2" s="28" t="s">
        <v>0</v>
      </c>
      <c r="C2" s="28"/>
      <c r="D2" s="28"/>
      <c r="E2" s="28"/>
      <c r="I2" s="28" t="s">
        <v>0</v>
      </c>
      <c r="J2" s="28"/>
      <c r="K2" s="28"/>
      <c r="L2" s="28"/>
      <c r="P2" s="28" t="s">
        <v>0</v>
      </c>
      <c r="Q2" s="28"/>
      <c r="R2" s="28"/>
      <c r="S2" s="28"/>
    </row>
    <row r="3" spans="1:21" x14ac:dyDescent="0.35">
      <c r="B3" s="28" t="s">
        <v>1</v>
      </c>
      <c r="C3" s="28"/>
      <c r="D3" s="28"/>
      <c r="E3" s="28"/>
      <c r="I3" s="28" t="s">
        <v>2</v>
      </c>
      <c r="J3" s="28"/>
      <c r="K3" s="28"/>
      <c r="L3" s="28"/>
      <c r="P3" s="28" t="s">
        <v>3</v>
      </c>
      <c r="Q3" s="28"/>
      <c r="R3" s="28"/>
      <c r="S3" s="28"/>
    </row>
    <row r="4" spans="1:21" x14ac:dyDescent="0.35">
      <c r="A4" s="2" t="s">
        <v>21</v>
      </c>
      <c r="B4" s="2">
        <v>2016</v>
      </c>
      <c r="C4" s="2">
        <v>2017</v>
      </c>
      <c r="D4" s="2">
        <v>2018</v>
      </c>
      <c r="E4" s="2">
        <v>2019</v>
      </c>
      <c r="H4" s="2" t="s">
        <v>21</v>
      </c>
      <c r="I4" s="2">
        <v>2016</v>
      </c>
      <c r="J4" s="2">
        <v>2017</v>
      </c>
      <c r="K4" s="2">
        <v>2018</v>
      </c>
      <c r="L4" s="2">
        <v>2019</v>
      </c>
      <c r="O4" s="2" t="s">
        <v>21</v>
      </c>
      <c r="P4" s="2">
        <v>2016</v>
      </c>
      <c r="Q4" s="2">
        <v>2017</v>
      </c>
      <c r="R4" s="2">
        <v>2018</v>
      </c>
      <c r="S4" s="2">
        <v>2019</v>
      </c>
    </row>
    <row r="5" spans="1:21" x14ac:dyDescent="0.35">
      <c r="A5" s="2" t="s">
        <v>44</v>
      </c>
      <c r="B5" s="14">
        <f>'[1]2016'!H25</f>
        <v>0.14358944584272096</v>
      </c>
      <c r="C5" s="14">
        <f>'[1]2017'!H25</f>
        <v>0.13251758754668322</v>
      </c>
      <c r="D5" s="14">
        <f>'[1]2018'!H25</f>
        <v>0.13314105226367232</v>
      </c>
      <c r="E5" s="14">
        <f>'[1]2019'!H25</f>
        <v>0.138975690789092</v>
      </c>
      <c r="F5" s="1"/>
      <c r="H5" s="2" t="s">
        <v>44</v>
      </c>
      <c r="I5" s="14">
        <f>'[1]2016'!F25</f>
        <v>9.5032336494377492E-2</v>
      </c>
      <c r="J5" s="14">
        <f>'[1]2017'!F25</f>
        <v>9.077906068809212E-2</v>
      </c>
      <c r="K5" s="14">
        <f>'[1]2018'!F25</f>
        <v>9.1156202026519792E-2</v>
      </c>
      <c r="L5" s="14">
        <f>'[1]2019'!F25</f>
        <v>9.5144502879441886E-2</v>
      </c>
      <c r="O5" s="2" t="s">
        <v>44</v>
      </c>
      <c r="P5" s="14">
        <f>'[1]2016'!G25</f>
        <v>4.8557109348343494E-2</v>
      </c>
      <c r="Q5" s="14">
        <f>'[1]2017'!G25</f>
        <v>4.1738526858591099E-2</v>
      </c>
      <c r="R5" s="14">
        <f>'[1]2018'!G25</f>
        <v>4.1984850237152531E-2</v>
      </c>
      <c r="S5" s="14">
        <f>'[1]2019'!G25</f>
        <v>4.3831187909650106E-2</v>
      </c>
    </row>
    <row r="6" spans="1:21" x14ac:dyDescent="0.35">
      <c r="A6" s="2" t="s">
        <v>45</v>
      </c>
      <c r="B6" s="14">
        <f>'[1]2016'!H26</f>
        <v>9.2406008720675392E-2</v>
      </c>
      <c r="C6" s="14">
        <f>'[1]2017'!H26</f>
        <v>0.1008065774375163</v>
      </c>
      <c r="D6" s="14">
        <f>'[1]2018'!H26</f>
        <v>0.10237612181843805</v>
      </c>
      <c r="E6" s="14">
        <f>'[1]2019'!H26</f>
        <v>9.7989321618885711E-2</v>
      </c>
      <c r="F6" s="1"/>
      <c r="H6" s="2" t="s">
        <v>45</v>
      </c>
      <c r="I6" s="14">
        <f>'[1]2016'!F26</f>
        <v>6.0826620402240864E-2</v>
      </c>
      <c r="J6" s="14">
        <f>'[1]2017'!F26</f>
        <v>6.6457433946619085E-2</v>
      </c>
      <c r="K6" s="14">
        <f>'[1]2018'!F26</f>
        <v>6.8345457819062913E-2</v>
      </c>
      <c r="L6" s="14">
        <f>'[1]2019'!F26</f>
        <v>6.5195279467921016E-2</v>
      </c>
      <c r="O6" s="2" t="s">
        <v>45</v>
      </c>
      <c r="P6" s="14">
        <f>'[1]2016'!G26</f>
        <v>3.1579388318434536E-2</v>
      </c>
      <c r="Q6" s="14">
        <f>'[1]2017'!G26</f>
        <v>3.434914349089721E-2</v>
      </c>
      <c r="R6" s="14">
        <f>'[1]2018'!G26</f>
        <v>3.4030663999375141E-2</v>
      </c>
      <c r="S6" s="14">
        <f>'[1]2019'!G26</f>
        <v>3.2794042150964695E-2</v>
      </c>
    </row>
    <row r="7" spans="1:21" x14ac:dyDescent="0.35">
      <c r="A7" s="2" t="s">
        <v>46</v>
      </c>
      <c r="B7" s="14">
        <f>'[1]2016'!H27</f>
        <v>9.7961273753930336E-2</v>
      </c>
      <c r="C7" s="14">
        <f>'[1]2017'!H27</f>
        <v>0.10540942844060407</v>
      </c>
      <c r="D7" s="14">
        <f>'[1]2018'!H27</f>
        <v>9.8478235973282952E-2</v>
      </c>
      <c r="E7" s="14">
        <f>'[1]2019'!H27</f>
        <v>0.11037420106426428</v>
      </c>
      <c r="F7" s="1"/>
      <c r="H7" s="2" t="s">
        <v>46</v>
      </c>
      <c r="I7" s="14">
        <f>'[1]2016'!F27</f>
        <v>6.7370953839778744E-2</v>
      </c>
      <c r="J7" s="14">
        <f>'[1]2017'!F27</f>
        <v>7.2317123543516992E-2</v>
      </c>
      <c r="K7" s="14">
        <f>'[1]2018'!F27</f>
        <v>6.7083485429224654E-2</v>
      </c>
      <c r="L7" s="14">
        <f>'[1]2019'!F27</f>
        <v>7.3994321418064238E-2</v>
      </c>
      <c r="O7" s="2" t="s">
        <v>46</v>
      </c>
      <c r="P7" s="14">
        <f>'[1]2016'!G27</f>
        <v>3.0590319914151592E-2</v>
      </c>
      <c r="Q7" s="14">
        <f>'[1]2017'!G27</f>
        <v>3.3092304897087074E-2</v>
      </c>
      <c r="R7" s="14">
        <f>'[1]2018'!G27</f>
        <v>3.1394750544058297E-2</v>
      </c>
      <c r="S7" s="14">
        <f>'[1]2019'!G27</f>
        <v>3.6379879646200042E-2</v>
      </c>
    </row>
    <row r="8" spans="1:21" x14ac:dyDescent="0.35">
      <c r="A8" s="2" t="s">
        <v>47</v>
      </c>
      <c r="B8" s="14">
        <f>'[1]2016'!H28</f>
        <v>5.6781161722438044E-2</v>
      </c>
      <c r="C8" s="14">
        <f>'[1]2017'!H28</f>
        <v>5.9559966396253466E-2</v>
      </c>
      <c r="D8" s="14">
        <f>'[1]2018'!H28</f>
        <v>6.4620586850618514E-2</v>
      </c>
      <c r="E8" s="14">
        <f>'[1]2019'!H28</f>
        <v>5.8935903724579304E-2</v>
      </c>
      <c r="F8" s="1"/>
      <c r="H8" s="2" t="s">
        <v>47</v>
      </c>
      <c r="I8" s="14">
        <f>'[1]2016'!F28</f>
        <v>3.7518208271632505E-2</v>
      </c>
      <c r="J8" s="14">
        <f>'[1]2017'!F28</f>
        <v>3.9313404326104376E-2</v>
      </c>
      <c r="K8" s="14">
        <f>'[1]2018'!F28</f>
        <v>4.2209824705082152E-2</v>
      </c>
      <c r="L8" s="14">
        <f>'[1]2019'!F28</f>
        <v>3.8904418810975852E-2</v>
      </c>
      <c r="O8" s="2" t="s">
        <v>47</v>
      </c>
      <c r="P8" s="14">
        <f>'[1]2016'!G28</f>
        <v>1.9262953450805545E-2</v>
      </c>
      <c r="Q8" s="14">
        <f>'[1]2017'!G28</f>
        <v>2.0246562070149094E-2</v>
      </c>
      <c r="R8" s="14">
        <f>'[1]2018'!G28</f>
        <v>2.2410762145536358E-2</v>
      </c>
      <c r="S8" s="14">
        <f>'[1]2019'!G28</f>
        <v>2.0031484913603452E-2</v>
      </c>
    </row>
    <row r="9" spans="1:21" x14ac:dyDescent="0.35">
      <c r="A9" s="2" t="s">
        <v>48</v>
      </c>
      <c r="B9" s="14">
        <f>'[1]2016'!I28</f>
        <v>9.4652970621531676E-2</v>
      </c>
      <c r="C9" s="14">
        <f>'[1]2017'!I28</f>
        <v>9.5406788173952081E-2</v>
      </c>
      <c r="D9" s="14">
        <f>'[1]2018'!I28</f>
        <v>9.65946919638319E-2</v>
      </c>
      <c r="E9" s="14">
        <f>'[1]2019'!I28</f>
        <v>9.6884047827066194E-2</v>
      </c>
      <c r="H9" s="2" t="s">
        <v>48</v>
      </c>
      <c r="I9" s="14">
        <f>'[1]2016'!J28</f>
        <v>6.2925159322967966E-2</v>
      </c>
      <c r="J9" s="14">
        <f>'[1]2017'!J28</f>
        <v>6.4321697682686294E-2</v>
      </c>
      <c r="K9" s="14">
        <f>'[1]2018'!J28</f>
        <v>6.4990847542174893E-2</v>
      </c>
      <c r="L9" s="14">
        <f>'[1]2019'!J28</f>
        <v>6.5191228369555765E-2</v>
      </c>
      <c r="O9" s="2" t="s">
        <v>48</v>
      </c>
      <c r="P9" s="14">
        <f>'[1]2016'!K28</f>
        <v>3.172781129856371E-2</v>
      </c>
      <c r="Q9" s="14">
        <f>'[1]2017'!K28</f>
        <v>3.1085090491265788E-2</v>
      </c>
      <c r="R9" s="14">
        <f>'[1]2018'!K28</f>
        <v>3.1603844421656993E-2</v>
      </c>
      <c r="S9" s="14">
        <f>'[1]2019'!K28</f>
        <v>3.169281945751045E-2</v>
      </c>
    </row>
    <row r="12" spans="1:21" x14ac:dyDescent="0.35">
      <c r="B12" s="28" t="s">
        <v>13</v>
      </c>
      <c r="C12" s="28"/>
      <c r="D12" s="28"/>
      <c r="E12" s="28"/>
      <c r="I12" s="28" t="s">
        <v>14</v>
      </c>
      <c r="J12" s="28"/>
      <c r="K12" s="28"/>
      <c r="L12" s="28"/>
      <c r="P12" s="28" t="s">
        <v>14</v>
      </c>
      <c r="Q12" s="28"/>
      <c r="R12" s="28"/>
      <c r="S12" s="28"/>
    </row>
    <row r="13" spans="1:21" x14ac:dyDescent="0.35">
      <c r="B13" s="28" t="s">
        <v>1</v>
      </c>
      <c r="C13" s="28"/>
      <c r="D13" s="28"/>
      <c r="E13" s="28"/>
      <c r="I13" s="28" t="s">
        <v>2</v>
      </c>
      <c r="J13" s="28"/>
      <c r="K13" s="28"/>
      <c r="L13" s="28"/>
      <c r="P13" s="28" t="s">
        <v>3</v>
      </c>
      <c r="Q13" s="28"/>
      <c r="R13" s="28"/>
      <c r="S13" s="28"/>
    </row>
    <row r="14" spans="1:21" x14ac:dyDescent="0.35">
      <c r="A14" s="2" t="s">
        <v>21</v>
      </c>
      <c r="B14" s="2">
        <v>2016</v>
      </c>
      <c r="C14" s="2">
        <v>2017</v>
      </c>
      <c r="D14" s="2">
        <v>2018</v>
      </c>
      <c r="E14" s="2">
        <v>2019</v>
      </c>
      <c r="H14" s="2" t="s">
        <v>21</v>
      </c>
      <c r="I14" s="2">
        <v>2016</v>
      </c>
      <c r="J14" s="2">
        <v>2017</v>
      </c>
      <c r="K14" s="2">
        <v>2018</v>
      </c>
      <c r="L14" s="2">
        <v>2019</v>
      </c>
      <c r="O14" s="2" t="s">
        <v>21</v>
      </c>
      <c r="P14" s="2">
        <v>2016</v>
      </c>
      <c r="Q14" s="2">
        <v>2017</v>
      </c>
      <c r="R14" s="2">
        <v>2018</v>
      </c>
      <c r="S14" s="2">
        <v>2019</v>
      </c>
    </row>
    <row r="15" spans="1:21" x14ac:dyDescent="0.35">
      <c r="A15" s="2" t="s">
        <v>44</v>
      </c>
      <c r="B15" s="8">
        <v>8.8051453183586101</v>
      </c>
      <c r="C15" s="8">
        <v>8.8742497221969803</v>
      </c>
      <c r="D15" s="8">
        <v>8.8082514084225494</v>
      </c>
      <c r="E15" s="8">
        <v>8.4106128796091806</v>
      </c>
      <c r="H15" s="2" t="s">
        <v>44</v>
      </c>
      <c r="I15" s="15">
        <v>19.513678076010098</v>
      </c>
      <c r="J15" s="15">
        <v>18.264257486524201</v>
      </c>
      <c r="K15" s="15">
        <v>17.788601398667002</v>
      </c>
      <c r="L15" s="15">
        <v>19.092970182650301</v>
      </c>
      <c r="M15" s="6"/>
      <c r="O15" s="2" t="s">
        <v>44</v>
      </c>
      <c r="P15" s="15">
        <v>10.2439838487409</v>
      </c>
      <c r="Q15" s="15">
        <v>8.7793225578118808</v>
      </c>
      <c r="R15" s="15">
        <v>8.5921151410289998</v>
      </c>
      <c r="S15" s="15">
        <v>9.3063923519061191</v>
      </c>
      <c r="T15" s="6"/>
      <c r="U15" s="6"/>
    </row>
    <row r="16" spans="1:21" x14ac:dyDescent="0.35">
      <c r="A16" s="2" t="s">
        <v>45</v>
      </c>
      <c r="B16" s="8">
        <v>8.5647383805916899</v>
      </c>
      <c r="C16" s="8">
        <v>8.8165186200321592</v>
      </c>
      <c r="D16" s="8">
        <v>8.5437141704318602</v>
      </c>
      <c r="E16" s="8">
        <v>8.7350155597997894</v>
      </c>
      <c r="H16" s="2" t="s">
        <v>45</v>
      </c>
      <c r="I16" s="15">
        <v>18.0069009133869</v>
      </c>
      <c r="J16" s="15">
        <v>18.914791128475699</v>
      </c>
      <c r="K16" s="15">
        <v>19.803166698807701</v>
      </c>
      <c r="L16" s="15">
        <v>18.8950495669981</v>
      </c>
      <c r="M16" s="6"/>
      <c r="O16" s="2" t="s">
        <v>45</v>
      </c>
      <c r="P16" s="15">
        <v>9.3244988381764298</v>
      </c>
      <c r="Q16" s="15">
        <v>9.8538840420712095</v>
      </c>
      <c r="R16" s="15">
        <v>9.8128417302991107</v>
      </c>
      <c r="S16" s="15">
        <v>9.3873241817363908</v>
      </c>
      <c r="T16" s="6"/>
      <c r="U16" s="6"/>
    </row>
    <row r="17" spans="1:21" x14ac:dyDescent="0.35">
      <c r="A17" s="2" t="s">
        <v>46</v>
      </c>
      <c r="B17" s="8">
        <v>8.58466785101567</v>
      </c>
      <c r="C17" s="8">
        <v>9.1222760367177198</v>
      </c>
      <c r="D17" s="8">
        <v>8.9828212271499392</v>
      </c>
      <c r="E17" s="8">
        <v>9.0663465143704691</v>
      </c>
      <c r="H17" s="2" t="s">
        <v>46</v>
      </c>
      <c r="I17" s="15">
        <v>18.038002264209801</v>
      </c>
      <c r="J17" s="15">
        <v>18.573502817297499</v>
      </c>
      <c r="K17" s="15">
        <v>18.810151105756201</v>
      </c>
      <c r="L17" s="15">
        <v>19.699685272932999</v>
      </c>
      <c r="M17" s="6"/>
      <c r="O17" s="23" t="s">
        <v>46</v>
      </c>
      <c r="P17" s="15">
        <v>8.6809705014053407</v>
      </c>
      <c r="Q17" s="15">
        <v>8.9034605463762606</v>
      </c>
      <c r="R17" s="15">
        <v>9.08441159038202</v>
      </c>
      <c r="S17" s="15">
        <v>10.023141008410001</v>
      </c>
      <c r="T17" s="6"/>
      <c r="U17" s="6"/>
    </row>
    <row r="18" spans="1:21" x14ac:dyDescent="0.35">
      <c r="A18" s="2" t="s">
        <v>47</v>
      </c>
      <c r="B18" s="8">
        <v>8.8361243528794606</v>
      </c>
      <c r="C18" s="8">
        <v>9.7590799722619401</v>
      </c>
      <c r="D18" s="8">
        <v>10.061888904194699</v>
      </c>
      <c r="E18" s="8">
        <v>10.421710057769999</v>
      </c>
      <c r="H18" s="2" t="s">
        <v>47</v>
      </c>
      <c r="I18" s="15">
        <v>19.6824274573463</v>
      </c>
      <c r="J18" s="15">
        <v>19.267251988436101</v>
      </c>
      <c r="K18" s="15">
        <v>19.546241984158701</v>
      </c>
      <c r="L18" s="15">
        <v>18.8657216312046</v>
      </c>
      <c r="M18" s="6"/>
      <c r="O18" s="2" t="s">
        <v>47</v>
      </c>
      <c r="P18" s="15">
        <v>11.256836571530901</v>
      </c>
      <c r="Q18" s="15">
        <v>11.156418334710001</v>
      </c>
      <c r="R18" s="15">
        <v>11.457808287245999</v>
      </c>
      <c r="S18" s="15">
        <v>10.9267768307182</v>
      </c>
      <c r="T18" s="6"/>
      <c r="U18" s="6"/>
    </row>
    <row r="19" spans="1:21" x14ac:dyDescent="0.35">
      <c r="H19" s="2" t="s">
        <v>48</v>
      </c>
      <c r="I19" s="15">
        <v>18.791629232560599</v>
      </c>
      <c r="J19" s="15">
        <v>18.489366648560601</v>
      </c>
      <c r="K19" s="15">
        <v>18.5723717398566</v>
      </c>
      <c r="L19" s="15">
        <v>19.030116720814299</v>
      </c>
      <c r="M19" s="6"/>
      <c r="O19" s="2" t="s">
        <v>48</v>
      </c>
      <c r="P19" s="15">
        <v>10.012275966343299</v>
      </c>
      <c r="Q19" s="15">
        <v>9.5146524596194002</v>
      </c>
      <c r="R19" s="15">
        <v>9.5245323814212099</v>
      </c>
      <c r="S19" s="15">
        <v>9.7762077638623008</v>
      </c>
      <c r="T19" s="6"/>
      <c r="U19" s="6"/>
    </row>
    <row r="20" spans="1:21" x14ac:dyDescent="0.35">
      <c r="T20" s="6"/>
      <c r="U20" s="6"/>
    </row>
    <row r="22" spans="1:21" x14ac:dyDescent="0.35">
      <c r="B22" s="28" t="s">
        <v>49</v>
      </c>
      <c r="C22" s="28"/>
      <c r="D22" s="28"/>
      <c r="E22" s="28"/>
      <c r="F22" s="28"/>
      <c r="I22" s="28" t="s">
        <v>16</v>
      </c>
      <c r="J22" s="28"/>
      <c r="K22" s="28"/>
      <c r="L22" s="28"/>
    </row>
    <row r="23" spans="1:21" x14ac:dyDescent="0.35">
      <c r="B23" s="28" t="s">
        <v>1</v>
      </c>
      <c r="C23" s="28"/>
      <c r="D23" s="28"/>
      <c r="E23" s="28"/>
      <c r="F23" s="28"/>
      <c r="I23" s="28" t="s">
        <v>1</v>
      </c>
      <c r="J23" s="28"/>
      <c r="K23" s="28"/>
      <c r="L23" s="28"/>
    </row>
    <row r="24" spans="1:21" x14ac:dyDescent="0.35">
      <c r="A24" s="2" t="s">
        <v>21</v>
      </c>
      <c r="B24" s="2">
        <v>2016</v>
      </c>
      <c r="C24" s="2">
        <v>2017</v>
      </c>
      <c r="D24" s="2">
        <v>2018</v>
      </c>
      <c r="E24" s="2">
        <v>2019</v>
      </c>
      <c r="F24" s="2">
        <v>2022</v>
      </c>
      <c r="H24" s="2" t="s">
        <v>21</v>
      </c>
      <c r="I24" s="2">
        <v>2016</v>
      </c>
      <c r="J24" s="2">
        <v>2017</v>
      </c>
      <c r="K24" s="2">
        <v>2018</v>
      </c>
      <c r="L24" s="2">
        <v>2019</v>
      </c>
    </row>
    <row r="25" spans="1:21" x14ac:dyDescent="0.35">
      <c r="A25" s="2" t="s">
        <v>44</v>
      </c>
      <c r="B25" s="8">
        <v>1151.22780899188</v>
      </c>
      <c r="C25" s="8">
        <v>1161.66190135652</v>
      </c>
      <c r="D25" s="8">
        <v>1159.2418189186899</v>
      </c>
      <c r="E25" s="8">
        <v>1147.46599284533</v>
      </c>
      <c r="F25" s="8">
        <v>1124.2095091326501</v>
      </c>
      <c r="H25" s="2" t="s">
        <v>44</v>
      </c>
      <c r="I25" s="8"/>
      <c r="J25" s="8"/>
      <c r="K25" s="8"/>
      <c r="L25" s="8">
        <v>2477.6998009794602</v>
      </c>
    </row>
    <row r="26" spans="1:21" x14ac:dyDescent="0.35">
      <c r="A26" s="2" t="s">
        <v>45</v>
      </c>
      <c r="B26" s="8">
        <v>1131.0037514969599</v>
      </c>
      <c r="C26" s="8">
        <v>1140.0455624812801</v>
      </c>
      <c r="D26" s="8">
        <v>1156.4070759280601</v>
      </c>
      <c r="E26" s="8">
        <v>1159.27661698419</v>
      </c>
      <c r="F26" s="8">
        <v>1170.17645098554</v>
      </c>
      <c r="H26" s="2" t="s">
        <v>45</v>
      </c>
      <c r="I26" s="8"/>
      <c r="J26" s="8"/>
      <c r="K26" s="8"/>
      <c r="L26" s="8">
        <v>3398.9432901092064</v>
      </c>
    </row>
    <row r="27" spans="1:21" x14ac:dyDescent="0.35">
      <c r="A27" s="2" t="s">
        <v>46</v>
      </c>
      <c r="B27" s="8">
        <v>1090.8552802977899</v>
      </c>
      <c r="C27" s="8">
        <v>1158.4832689525299</v>
      </c>
      <c r="D27" s="8">
        <v>1151.59714767936</v>
      </c>
      <c r="E27" s="8">
        <v>1170.7646308118599</v>
      </c>
      <c r="F27" s="8">
        <v>1141.6746489772199</v>
      </c>
      <c r="H27" s="2" t="s">
        <v>46</v>
      </c>
      <c r="I27" s="8"/>
      <c r="J27" s="8"/>
      <c r="K27" s="8"/>
      <c r="L27" s="8">
        <v>3206.9025181011275</v>
      </c>
    </row>
    <row r="28" spans="1:21" x14ac:dyDescent="0.35">
      <c r="A28" s="2" t="s">
        <v>47</v>
      </c>
      <c r="B28" s="8">
        <v>1458.8759485458299</v>
      </c>
      <c r="C28" s="8">
        <v>1467.3102506467801</v>
      </c>
      <c r="D28" s="8">
        <v>1548.77383511823</v>
      </c>
      <c r="E28" s="8">
        <v>1492.5730819846401</v>
      </c>
      <c r="F28" s="8">
        <v>1425.77230218617</v>
      </c>
      <c r="H28" s="2" t="s">
        <v>47</v>
      </c>
      <c r="I28" s="8"/>
      <c r="J28" s="8"/>
      <c r="K28" s="8"/>
      <c r="L28" s="8">
        <v>7561.8958656561808</v>
      </c>
    </row>
    <row r="29" spans="1:21" x14ac:dyDescent="0.35">
      <c r="A29" s="2" t="s">
        <v>48</v>
      </c>
      <c r="B29" s="8">
        <v>1190.3600089403501</v>
      </c>
      <c r="C29" s="8">
        <v>1208.49939022627</v>
      </c>
      <c r="D29" s="22">
        <v>1225.53841208106</v>
      </c>
      <c r="E29" s="8">
        <v>1215.35665301228</v>
      </c>
      <c r="F29" s="8">
        <v>1187.3218505596301</v>
      </c>
      <c r="H29" s="2" t="s">
        <v>48</v>
      </c>
      <c r="I29" s="8"/>
      <c r="J29" s="8"/>
      <c r="K29" s="8"/>
      <c r="L29" s="8">
        <v>3739.6870421972867</v>
      </c>
    </row>
    <row r="30" spans="1:21" x14ac:dyDescent="0.35">
      <c r="A30" s="2" t="s">
        <v>17</v>
      </c>
      <c r="B30" s="8">
        <v>1127.7867226020901</v>
      </c>
      <c r="C30" s="8">
        <v>1140.4454196746599</v>
      </c>
      <c r="D30" s="8">
        <v>1143.04976724995</v>
      </c>
      <c r="E30" s="8">
        <v>1139.6761734834399</v>
      </c>
      <c r="F30" s="8">
        <v>1078.8877899512199</v>
      </c>
      <c r="I30" s="5"/>
      <c r="J30" s="5"/>
      <c r="K30" s="5"/>
      <c r="L30" s="5"/>
    </row>
    <row r="32" spans="1:21" x14ac:dyDescent="0.35">
      <c r="B32" s="28" t="s">
        <v>18</v>
      </c>
      <c r="C32" s="28"/>
      <c r="D32" s="28"/>
      <c r="E32" s="28"/>
      <c r="F32" s="28"/>
      <c r="I32" s="28" t="s">
        <v>19</v>
      </c>
      <c r="J32" s="28"/>
      <c r="K32" s="28"/>
      <c r="L32" s="28"/>
      <c r="M32" s="28"/>
      <c r="P32" s="28" t="s">
        <v>19</v>
      </c>
      <c r="Q32" s="28"/>
      <c r="R32" s="28"/>
      <c r="S32" s="28"/>
      <c r="T32" s="28"/>
    </row>
    <row r="33" spans="1:21" x14ac:dyDescent="0.35">
      <c r="B33" s="28" t="s">
        <v>1</v>
      </c>
      <c r="C33" s="28"/>
      <c r="D33" s="28"/>
      <c r="E33" s="28"/>
      <c r="F33" s="28"/>
      <c r="I33" s="28" t="s">
        <v>1</v>
      </c>
      <c r="J33" s="28"/>
      <c r="K33" s="28"/>
      <c r="L33" s="28"/>
      <c r="M33" s="28"/>
      <c r="P33" s="28" t="s">
        <v>1</v>
      </c>
      <c r="Q33" s="28"/>
      <c r="R33" s="28"/>
      <c r="S33" s="28"/>
      <c r="T33" s="28"/>
    </row>
    <row r="34" spans="1:21" x14ac:dyDescent="0.35">
      <c r="A34" s="2" t="s">
        <v>21</v>
      </c>
      <c r="B34" s="2">
        <v>2016</v>
      </c>
      <c r="C34" s="2">
        <v>2017</v>
      </c>
      <c r="D34" s="2">
        <v>2018</v>
      </c>
      <c r="E34" s="2">
        <v>2019</v>
      </c>
      <c r="F34" s="2">
        <v>2022</v>
      </c>
      <c r="H34" s="2" t="s">
        <v>21</v>
      </c>
      <c r="I34" s="16">
        <v>2016</v>
      </c>
      <c r="J34" s="16">
        <v>2017</v>
      </c>
      <c r="K34" s="16">
        <v>2018</v>
      </c>
      <c r="L34" s="16">
        <v>2019</v>
      </c>
      <c r="M34" s="16">
        <v>2022</v>
      </c>
      <c r="O34" s="2" t="s">
        <v>21</v>
      </c>
      <c r="P34" s="16">
        <v>2016</v>
      </c>
      <c r="Q34" s="16">
        <v>2017</v>
      </c>
      <c r="R34" s="16">
        <v>2018</v>
      </c>
      <c r="S34" s="16">
        <v>2019</v>
      </c>
      <c r="T34" s="16">
        <v>2022</v>
      </c>
    </row>
    <row r="35" spans="1:21" x14ac:dyDescent="0.35">
      <c r="A35" s="2" t="s">
        <v>44</v>
      </c>
      <c r="B35" s="8">
        <v>2158.7991071462202</v>
      </c>
      <c r="C35" s="8">
        <v>2309.05771800413</v>
      </c>
      <c r="D35" s="8">
        <v>2235.08012221124</v>
      </c>
      <c r="E35" s="8">
        <v>2279.4081516320698</v>
      </c>
      <c r="F35" s="8">
        <v>2202.5315490621801</v>
      </c>
      <c r="G35" s="17"/>
      <c r="H35" s="2" t="s">
        <v>44</v>
      </c>
      <c r="I35" s="8">
        <v>2941.1070459953498</v>
      </c>
      <c r="J35" s="8">
        <v>3048.9136389431101</v>
      </c>
      <c r="K35" s="8">
        <v>3041.36316979392</v>
      </c>
      <c r="L35" s="8">
        <v>2992.5507139534202</v>
      </c>
      <c r="M35" s="8">
        <v>3093.20101015823</v>
      </c>
      <c r="N35" s="17"/>
      <c r="O35" s="2" t="s">
        <v>44</v>
      </c>
      <c r="P35" s="9">
        <f>B35/I35</f>
        <v>0.73400902224407971</v>
      </c>
      <c r="Q35" s="9">
        <f t="shared" ref="Q35:T39" si="0">C35/J35</f>
        <v>0.75733785585496372</v>
      </c>
      <c r="R35" s="9">
        <f t="shared" si="0"/>
        <v>0.73489418968754294</v>
      </c>
      <c r="S35" s="9">
        <f t="shared" si="0"/>
        <v>0.76169407622862739</v>
      </c>
      <c r="T35" s="9">
        <f t="shared" si="0"/>
        <v>0.71205574478637312</v>
      </c>
      <c r="U35" s="10"/>
    </row>
    <row r="36" spans="1:21" x14ac:dyDescent="0.35">
      <c r="A36" s="2" t="s">
        <v>45</v>
      </c>
      <c r="B36" s="8">
        <v>2245.0497355389498</v>
      </c>
      <c r="C36" s="8">
        <v>2339.0443857949999</v>
      </c>
      <c r="D36" s="8">
        <v>2412.6327314155801</v>
      </c>
      <c r="E36" s="8">
        <v>2355.7642576927601</v>
      </c>
      <c r="F36" s="8">
        <v>2388.9975223851502</v>
      </c>
      <c r="G36" s="17"/>
      <c r="H36" s="2" t="s">
        <v>45</v>
      </c>
      <c r="I36" s="8">
        <v>3095.2159376047198</v>
      </c>
      <c r="J36" s="8">
        <v>3228.46979721564</v>
      </c>
      <c r="K36" s="8">
        <v>3297.8301829268798</v>
      </c>
      <c r="L36" s="8">
        <v>3279.8230521446299</v>
      </c>
      <c r="M36" s="8">
        <v>3489.86403125781</v>
      </c>
      <c r="N36" s="17"/>
      <c r="O36" s="2" t="s">
        <v>45</v>
      </c>
      <c r="P36" s="9">
        <f t="shared" ref="P36:P39" si="1">B36/I36</f>
        <v>0.72532895306694367</v>
      </c>
      <c r="Q36" s="9">
        <f t="shared" si="0"/>
        <v>0.72450558088301897</v>
      </c>
      <c r="R36" s="9">
        <f t="shared" si="0"/>
        <v>0.73158185764262973</v>
      </c>
      <c r="S36" s="9">
        <f t="shared" si="0"/>
        <v>0.71825955859184509</v>
      </c>
      <c r="T36" s="9">
        <f t="shared" si="0"/>
        <v>0.6845531805788182</v>
      </c>
      <c r="U36" s="1"/>
    </row>
    <row r="37" spans="1:21" x14ac:dyDescent="0.35">
      <c r="A37" s="2" t="s">
        <v>46</v>
      </c>
      <c r="B37" s="8">
        <v>2247.4313613019199</v>
      </c>
      <c r="C37" s="8">
        <v>2457.0871182779501</v>
      </c>
      <c r="D37" s="8">
        <v>2575.2348053647802</v>
      </c>
      <c r="E37" s="8">
        <v>2448.4505147792302</v>
      </c>
      <c r="F37" s="8">
        <v>2575.44303929236</v>
      </c>
      <c r="G37" s="17"/>
      <c r="H37" s="2" t="s">
        <v>46</v>
      </c>
      <c r="I37" s="8">
        <v>3225.9731953118498</v>
      </c>
      <c r="J37" s="8">
        <v>3310.0858753921402</v>
      </c>
      <c r="K37" s="8">
        <v>3342.0078828795699</v>
      </c>
      <c r="L37" s="8">
        <v>3451.2389070152599</v>
      </c>
      <c r="M37" s="8">
        <v>3487.49854661684</v>
      </c>
      <c r="N37" s="17"/>
      <c r="O37" s="2" t="s">
        <v>46</v>
      </c>
      <c r="P37" s="9">
        <f t="shared" si="1"/>
        <v>0.69666771086877066</v>
      </c>
      <c r="Q37" s="9">
        <f t="shared" si="0"/>
        <v>0.74230313374781043</v>
      </c>
      <c r="R37" s="9">
        <f t="shared" si="0"/>
        <v>0.77056514993791214</v>
      </c>
      <c r="S37" s="9">
        <f t="shared" si="0"/>
        <v>0.70944103863755037</v>
      </c>
      <c r="T37" s="9">
        <f t="shared" si="0"/>
        <v>0.7384785985906005</v>
      </c>
      <c r="U37" s="10"/>
    </row>
    <row r="38" spans="1:21" x14ac:dyDescent="0.35">
      <c r="A38" s="2" t="s">
        <v>47</v>
      </c>
      <c r="B38" s="8">
        <v>4324.2299239794202</v>
      </c>
      <c r="C38" s="8">
        <v>4287.28808522687</v>
      </c>
      <c r="D38" s="8">
        <v>4216.9589721476596</v>
      </c>
      <c r="E38" s="8">
        <v>4339.4612657990101</v>
      </c>
      <c r="F38" s="8">
        <v>4075.0895319565202</v>
      </c>
      <c r="G38" s="17"/>
      <c r="H38" s="2" t="s">
        <v>47</v>
      </c>
      <c r="I38" s="8">
        <v>5603.3143458620498</v>
      </c>
      <c r="J38" s="8">
        <v>5493.2167532071398</v>
      </c>
      <c r="K38" s="8">
        <v>5813.6409465127299</v>
      </c>
      <c r="L38" s="8">
        <v>5494.1392693616399</v>
      </c>
      <c r="M38" s="8">
        <v>5433.7150048379199</v>
      </c>
      <c r="N38" s="17"/>
      <c r="O38" s="2" t="s">
        <v>47</v>
      </c>
      <c r="P38" s="9">
        <f t="shared" si="1"/>
        <v>0.77172717021895954</v>
      </c>
      <c r="Q38" s="9">
        <f t="shared" si="0"/>
        <v>0.78046949134563004</v>
      </c>
      <c r="R38" s="9">
        <f t="shared" si="0"/>
        <v>0.72535593631339956</v>
      </c>
      <c r="S38" s="9">
        <f t="shared" si="0"/>
        <v>0.78983459520188115</v>
      </c>
      <c r="T38" s="9">
        <f t="shared" si="0"/>
        <v>0.74996379610050501</v>
      </c>
      <c r="U38" s="10"/>
    </row>
    <row r="39" spans="1:21" x14ac:dyDescent="0.35">
      <c r="A39" s="2" t="s">
        <v>48</v>
      </c>
      <c r="B39" s="8">
        <v>2637.4296947098401</v>
      </c>
      <c r="C39" s="8">
        <v>2758.8837751983501</v>
      </c>
      <c r="D39" s="8">
        <v>2729.0461382788599</v>
      </c>
      <c r="E39" s="8">
        <v>2735.6350009313401</v>
      </c>
      <c r="F39" s="8">
        <v>2678.90014898045</v>
      </c>
      <c r="H39" s="2" t="s">
        <v>48</v>
      </c>
      <c r="I39" s="8">
        <v>3493.8798026591599</v>
      </c>
      <c r="J39" s="8">
        <v>3570.4806204690599</v>
      </c>
      <c r="K39" s="8">
        <v>3629.6358835301198</v>
      </c>
      <c r="L39" s="8">
        <v>3579.1847564435898</v>
      </c>
      <c r="M39" s="8">
        <v>3641.78713848299</v>
      </c>
      <c r="O39" s="2" t="s">
        <v>48</v>
      </c>
      <c r="P39" s="9">
        <f t="shared" si="1"/>
        <v>0.75487133034814669</v>
      </c>
      <c r="Q39" s="9">
        <f t="shared" si="0"/>
        <v>0.77269254995589676</v>
      </c>
      <c r="R39" s="9">
        <f t="shared" si="0"/>
        <v>0.7518787630082161</v>
      </c>
      <c r="S39" s="9">
        <f t="shared" si="0"/>
        <v>0.76431790675415368</v>
      </c>
      <c r="T39" s="9">
        <f t="shared" si="0"/>
        <v>0.73560042009933702</v>
      </c>
      <c r="U39" s="10"/>
    </row>
    <row r="41" spans="1:21" x14ac:dyDescent="0.35">
      <c r="B41" s="28" t="s">
        <v>49</v>
      </c>
      <c r="C41" s="28"/>
      <c r="D41" s="28"/>
      <c r="E41" s="28"/>
      <c r="F41" s="28"/>
    </row>
    <row r="42" spans="1:21" x14ac:dyDescent="0.35">
      <c r="B42" s="28" t="s">
        <v>1</v>
      </c>
      <c r="C42" s="28"/>
      <c r="D42" s="28"/>
      <c r="E42" s="28"/>
      <c r="F42" s="28"/>
    </row>
    <row r="43" spans="1:21" x14ac:dyDescent="0.35">
      <c r="A43" s="2" t="s">
        <v>21</v>
      </c>
      <c r="B43" s="2">
        <v>2016</v>
      </c>
      <c r="C43" s="2">
        <v>2017</v>
      </c>
      <c r="D43" s="2">
        <v>2018</v>
      </c>
      <c r="E43" s="2">
        <v>2019</v>
      </c>
      <c r="F43" s="2">
        <v>2022</v>
      </c>
      <c r="G43" s="10"/>
    </row>
    <row r="44" spans="1:21" x14ac:dyDescent="0.35">
      <c r="A44" s="2" t="s">
        <v>44</v>
      </c>
      <c r="B44" s="9">
        <f>B25/B35</f>
        <v>0.53327232032892669</v>
      </c>
      <c r="C44" s="9">
        <f t="shared" ref="C44:F44" si="2">C25/C35</f>
        <v>0.50308915723450198</v>
      </c>
      <c r="D44" s="9">
        <f t="shared" si="2"/>
        <v>0.51865783575213087</v>
      </c>
      <c r="E44" s="9">
        <f t="shared" si="2"/>
        <v>0.50340523351368094</v>
      </c>
      <c r="F44" s="9">
        <f t="shared" si="2"/>
        <v>0.51041698340771968</v>
      </c>
    </row>
    <row r="45" spans="1:21" x14ac:dyDescent="0.35">
      <c r="A45" s="2" t="s">
        <v>45</v>
      </c>
      <c r="B45" s="9">
        <f t="shared" ref="B45:F48" si="3">B26/B36</f>
        <v>0.50377670195598123</v>
      </c>
      <c r="C45" s="9">
        <f t="shared" si="3"/>
        <v>0.4873980029642741</v>
      </c>
      <c r="D45" s="9">
        <f t="shared" si="3"/>
        <v>0.47931334963260391</v>
      </c>
      <c r="E45" s="9">
        <f t="shared" si="3"/>
        <v>0.49210213339410613</v>
      </c>
      <c r="F45" s="9">
        <f t="shared" si="3"/>
        <v>0.48981903079466071</v>
      </c>
    </row>
    <row r="46" spans="1:21" x14ac:dyDescent="0.35">
      <c r="A46" s="2" t="s">
        <v>46</v>
      </c>
      <c r="B46" s="9">
        <f t="shared" si="3"/>
        <v>0.48537868567690795</v>
      </c>
      <c r="C46" s="9">
        <f t="shared" si="3"/>
        <v>0.47148644438966947</v>
      </c>
      <c r="D46" s="9">
        <f t="shared" si="3"/>
        <v>0.44718141634321268</v>
      </c>
      <c r="E46" s="9">
        <f t="shared" si="3"/>
        <v>0.47816552703227672</v>
      </c>
      <c r="F46" s="9">
        <f t="shared" si="3"/>
        <v>0.44329252542541631</v>
      </c>
    </row>
    <row r="47" spans="1:21" x14ac:dyDescent="0.35">
      <c r="A47" s="2" t="s">
        <v>47</v>
      </c>
      <c r="B47" s="9">
        <f t="shared" si="3"/>
        <v>0.33737242796823425</v>
      </c>
      <c r="C47" s="9">
        <f t="shared" si="3"/>
        <v>0.34224671201891826</v>
      </c>
      <c r="D47" s="9">
        <f t="shared" si="3"/>
        <v>0.36727268283794878</v>
      </c>
      <c r="E47" s="9">
        <f t="shared" si="3"/>
        <v>0.34395354412958856</v>
      </c>
      <c r="F47" s="9">
        <f t="shared" si="3"/>
        <v>0.34987508642580234</v>
      </c>
    </row>
    <row r="48" spans="1:21" x14ac:dyDescent="0.35">
      <c r="A48" s="2" t="s">
        <v>48</v>
      </c>
      <c r="B48" s="9">
        <f t="shared" si="3"/>
        <v>0.45133336116142764</v>
      </c>
      <c r="C48" s="9">
        <f t="shared" si="3"/>
        <v>0.4380392538063278</v>
      </c>
      <c r="D48" s="9">
        <f t="shared" si="3"/>
        <v>0.44907207499759455</v>
      </c>
      <c r="E48" s="9">
        <f t="shared" si="3"/>
        <v>0.44426857113559187</v>
      </c>
      <c r="F48" s="9">
        <f t="shared" si="3"/>
        <v>0.44321243216605416</v>
      </c>
    </row>
  </sheetData>
  <mergeCells count="24">
    <mergeCell ref="P32:T32"/>
    <mergeCell ref="B33:F33"/>
    <mergeCell ref="I33:M33"/>
    <mergeCell ref="P33:T33"/>
    <mergeCell ref="B41:F41"/>
    <mergeCell ref="B42:F42"/>
    <mergeCell ref="B22:F22"/>
    <mergeCell ref="I22:L22"/>
    <mergeCell ref="B23:F23"/>
    <mergeCell ref="I23:L23"/>
    <mergeCell ref="B32:F32"/>
    <mergeCell ref="I32:M32"/>
    <mergeCell ref="B12:E12"/>
    <mergeCell ref="I12:L12"/>
    <mergeCell ref="P12:S12"/>
    <mergeCell ref="B13:E13"/>
    <mergeCell ref="I13:L13"/>
    <mergeCell ref="P13:S13"/>
    <mergeCell ref="B2:E2"/>
    <mergeCell ref="I2:L2"/>
    <mergeCell ref="P2:S2"/>
    <mergeCell ref="B3:E3"/>
    <mergeCell ref="I3:L3"/>
    <mergeCell ref="P3:S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49B94-323E-4280-B84B-36674720C88E}">
  <dimension ref="A2:U44"/>
  <sheetViews>
    <sheetView showGridLines="0" zoomScale="50" zoomScaleNormal="50" workbookViewId="0">
      <selection activeCell="F5" sqref="F5:F8"/>
    </sheetView>
  </sheetViews>
  <sheetFormatPr defaultRowHeight="14.5" x14ac:dyDescent="0.35"/>
  <cols>
    <col min="1" max="1" width="16.81640625" customWidth="1"/>
    <col min="2" max="6" width="17.26953125" customWidth="1"/>
    <col min="7" max="7" width="13.36328125" bestFit="1" customWidth="1"/>
    <col min="8" max="8" width="16.81640625" customWidth="1"/>
    <col min="9" max="12" width="17.26953125" customWidth="1"/>
    <col min="13" max="13" width="16.26953125" customWidth="1"/>
    <col min="14" max="14" width="16.81640625" customWidth="1"/>
    <col min="15" max="18" width="17.26953125" customWidth="1"/>
  </cols>
  <sheetData>
    <row r="2" spans="1:20" x14ac:dyDescent="0.35">
      <c r="B2" s="28" t="s">
        <v>0</v>
      </c>
      <c r="C2" s="28"/>
      <c r="D2" s="28"/>
      <c r="E2" s="28"/>
      <c r="F2" s="13"/>
      <c r="I2" s="28" t="s">
        <v>0</v>
      </c>
      <c r="J2" s="28"/>
      <c r="K2" s="28"/>
      <c r="L2" s="28"/>
      <c r="O2" s="28" t="s">
        <v>0</v>
      </c>
      <c r="P2" s="28"/>
      <c r="Q2" s="28"/>
      <c r="R2" s="28"/>
    </row>
    <row r="3" spans="1:20" x14ac:dyDescent="0.35">
      <c r="B3" s="28" t="s">
        <v>1</v>
      </c>
      <c r="C3" s="28"/>
      <c r="D3" s="28"/>
      <c r="E3" s="28"/>
      <c r="F3" s="13"/>
      <c r="I3" s="28" t="s">
        <v>2</v>
      </c>
      <c r="J3" s="28"/>
      <c r="K3" s="28"/>
      <c r="L3" s="28"/>
      <c r="O3" s="28" t="s">
        <v>3</v>
      </c>
      <c r="P3" s="28"/>
      <c r="Q3" s="28"/>
      <c r="R3" s="28"/>
    </row>
    <row r="4" spans="1:20" x14ac:dyDescent="0.35">
      <c r="A4" s="2" t="s">
        <v>21</v>
      </c>
      <c r="B4" s="2">
        <v>2016</v>
      </c>
      <c r="C4" s="2">
        <v>2017</v>
      </c>
      <c r="D4" s="2">
        <v>2018</v>
      </c>
      <c r="E4" s="2">
        <v>2019</v>
      </c>
      <c r="H4" s="2" t="s">
        <v>21</v>
      </c>
      <c r="I4" s="2">
        <v>2016</v>
      </c>
      <c r="J4" s="2">
        <v>2017</v>
      </c>
      <c r="K4" s="2">
        <v>2018</v>
      </c>
      <c r="L4" s="2">
        <v>2019</v>
      </c>
      <c r="N4" s="2" t="s">
        <v>21</v>
      </c>
      <c r="O4" s="2">
        <v>2016</v>
      </c>
      <c r="P4" s="2">
        <v>2017</v>
      </c>
      <c r="Q4" s="2">
        <v>2018</v>
      </c>
      <c r="R4" s="2">
        <v>2019</v>
      </c>
    </row>
    <row r="5" spans="1:20" x14ac:dyDescent="0.35">
      <c r="A5" s="2" t="s">
        <v>40</v>
      </c>
      <c r="B5" s="14">
        <f>'[1]2016'!H22</f>
        <v>0.1261297042038616</v>
      </c>
      <c r="C5" s="14">
        <f>'[1]2017'!H22</f>
        <v>0.12852017361991405</v>
      </c>
      <c r="D5" s="14">
        <f>'[1]2018'!H22</f>
        <v>0.14270024328043465</v>
      </c>
      <c r="E5" s="14">
        <f>'[1]2019'!H22</f>
        <v>0.14129260371300478</v>
      </c>
      <c r="F5" s="3"/>
      <c r="H5" s="2" t="s">
        <v>40</v>
      </c>
      <c r="I5" s="14">
        <f>'[1]2016'!F22</f>
        <v>8.430036977761958E-2</v>
      </c>
      <c r="J5" s="14">
        <f>'[1]2017'!F22</f>
        <v>8.5417066828240185E-2</v>
      </c>
      <c r="K5" s="14">
        <f>'[1]2018'!F22</f>
        <v>9.5212986631216467E-2</v>
      </c>
      <c r="L5" s="14">
        <f>'[1]2019'!F22</f>
        <v>9.301887610507649E-2</v>
      </c>
      <c r="N5" s="2" t="s">
        <v>40</v>
      </c>
      <c r="O5" s="14">
        <f>'[1]2016'!G22</f>
        <v>4.1829334426242024E-2</v>
      </c>
      <c r="P5" s="14">
        <f>'[1]2017'!G22</f>
        <v>4.3103106791673867E-2</v>
      </c>
      <c r="Q5" s="14">
        <f>'[1]2018'!G22</f>
        <v>4.7487256649218199E-2</v>
      </c>
      <c r="R5" s="14">
        <f>'[1]2019'!G22</f>
        <v>4.8273727607928314E-2</v>
      </c>
    </row>
    <row r="6" spans="1:20" x14ac:dyDescent="0.35">
      <c r="A6" s="2" t="s">
        <v>41</v>
      </c>
      <c r="B6" s="14">
        <f>'[1]2016'!H23</f>
        <v>0.14037975534714894</v>
      </c>
      <c r="C6" s="14">
        <f>'[1]2017'!H23</f>
        <v>0.14927565601414902</v>
      </c>
      <c r="D6" s="14">
        <f>'[1]2018'!H23</f>
        <v>0.1436007635536842</v>
      </c>
      <c r="E6" s="14">
        <f>'[1]2019'!H23</f>
        <v>0.13774948571114051</v>
      </c>
      <c r="F6" s="3"/>
      <c r="H6" s="2" t="s">
        <v>41</v>
      </c>
      <c r="I6" s="14">
        <f>'[1]2016'!F23</f>
        <v>8.9308851579409418E-2</v>
      </c>
      <c r="J6" s="14">
        <f>'[1]2017'!F23</f>
        <v>9.5387301651600753E-2</v>
      </c>
      <c r="K6" s="14">
        <f>'[1]2018'!F23</f>
        <v>9.2161254028530593E-2</v>
      </c>
      <c r="L6" s="14">
        <f>'[1]2019'!F23</f>
        <v>8.8537116841811911E-2</v>
      </c>
      <c r="N6" s="2" t="s">
        <v>41</v>
      </c>
      <c r="O6" s="14">
        <f>'[1]2016'!G23</f>
        <v>5.1070903767739532E-2</v>
      </c>
      <c r="P6" s="14">
        <f>'[1]2017'!G23</f>
        <v>5.3888354362548296E-2</v>
      </c>
      <c r="Q6" s="14">
        <f>'[1]2018'!G23</f>
        <v>5.1439509525153609E-2</v>
      </c>
      <c r="R6" s="14">
        <f>'[1]2019'!G23</f>
        <v>4.9212368869328595E-2</v>
      </c>
    </row>
    <row r="7" spans="1:20" x14ac:dyDescent="0.35">
      <c r="A7" s="2" t="s">
        <v>42</v>
      </c>
      <c r="B7" s="14">
        <f>'[1]2016'!H24</f>
        <v>0.12934118752662949</v>
      </c>
      <c r="C7" s="14">
        <f>'[1]2017'!H24</f>
        <v>0.13443446712991261</v>
      </c>
      <c r="D7" s="14">
        <f>'[1]2018'!H24</f>
        <v>0.13168439961698469</v>
      </c>
      <c r="E7" s="14">
        <f>'[1]2019'!H24</f>
        <v>0.12728561876193789</v>
      </c>
      <c r="F7" s="3"/>
      <c r="H7" s="2" t="s">
        <v>42</v>
      </c>
      <c r="I7" s="14">
        <f>'[1]2016'!F24</f>
        <v>8.5086333884953236E-2</v>
      </c>
      <c r="J7" s="14">
        <f>'[1]2017'!F24</f>
        <v>8.7810445179175051E-2</v>
      </c>
      <c r="K7" s="14">
        <f>'[1]2018'!F24</f>
        <v>8.6159576838060484E-2</v>
      </c>
      <c r="L7" s="14">
        <f>'[1]2019'!F24</f>
        <v>8.2763879166717319E-2</v>
      </c>
      <c r="N7" s="2" t="s">
        <v>42</v>
      </c>
      <c r="O7" s="14">
        <f>'[1]2016'!G24</f>
        <v>4.4254853641676264E-2</v>
      </c>
      <c r="P7" s="14">
        <f>'[1]2017'!G24</f>
        <v>4.6624021950737567E-2</v>
      </c>
      <c r="Q7" s="14">
        <f>'[1]2018'!G24</f>
        <v>4.5524822778924189E-2</v>
      </c>
      <c r="R7" s="14">
        <f>'[1]2019'!G24</f>
        <v>4.4521739595220586E-2</v>
      </c>
    </row>
    <row r="8" spans="1:20" x14ac:dyDescent="0.35">
      <c r="A8" s="2" t="s">
        <v>43</v>
      </c>
      <c r="B8" s="14">
        <f>'[1]2016'!I24</f>
        <v>0.13078754742817289</v>
      </c>
      <c r="C8" s="14">
        <f>'[1]2017'!I24</f>
        <v>0.13588019143869171</v>
      </c>
      <c r="D8" s="14">
        <f>'[1]2018'!I24</f>
        <v>0.13871135330725176</v>
      </c>
      <c r="E8" s="14">
        <f>'[1]2019'!I24</f>
        <v>0.13507988540534488</v>
      </c>
      <c r="F8" s="3"/>
      <c r="H8" s="2" t="s">
        <v>43</v>
      </c>
      <c r="I8" s="14">
        <f>'[1]2016'!J24</f>
        <v>8.580618548121817E-2</v>
      </c>
      <c r="J8" s="14">
        <f>'[1]2017'!J24</f>
        <v>8.8783703445938889E-2</v>
      </c>
      <c r="K8" s="14">
        <f>'[1]2018'!J24</f>
        <v>9.0988841238121884E-2</v>
      </c>
      <c r="L8" s="14">
        <f>'[1]2019'!J24</f>
        <v>8.7990628364774476E-2</v>
      </c>
      <c r="N8" s="2" t="s">
        <v>43</v>
      </c>
      <c r="O8" s="14">
        <f>'[1]2016'!K24</f>
        <v>4.49813619469547E-2</v>
      </c>
      <c r="P8" s="14">
        <f>'[1]2017'!K24</f>
        <v>4.709648799275281E-2</v>
      </c>
      <c r="Q8" s="14">
        <f>'[1]2018'!K24</f>
        <v>4.7722512069129877E-2</v>
      </c>
      <c r="R8" s="14">
        <f>'[1]2019'!K24</f>
        <v>4.7089257040570404E-2</v>
      </c>
    </row>
    <row r="11" spans="1:20" x14ac:dyDescent="0.35">
      <c r="B11" s="28" t="s">
        <v>13</v>
      </c>
      <c r="C11" s="28"/>
      <c r="D11" s="28"/>
      <c r="E11" s="28"/>
      <c r="F11" s="13"/>
      <c r="I11" s="28" t="s">
        <v>14</v>
      </c>
      <c r="J11" s="28"/>
      <c r="K11" s="28"/>
      <c r="L11" s="28"/>
      <c r="O11" s="28" t="s">
        <v>14</v>
      </c>
      <c r="P11" s="28"/>
      <c r="Q11" s="28"/>
      <c r="R11" s="28"/>
    </row>
    <row r="12" spans="1:20" x14ac:dyDescent="0.35">
      <c r="B12" s="28" t="s">
        <v>1</v>
      </c>
      <c r="C12" s="28"/>
      <c r="D12" s="28"/>
      <c r="E12" s="28"/>
      <c r="F12" s="13"/>
      <c r="I12" s="28" t="s">
        <v>2</v>
      </c>
      <c r="J12" s="28"/>
      <c r="K12" s="28"/>
      <c r="L12" s="28"/>
      <c r="O12" s="28" t="s">
        <v>3</v>
      </c>
      <c r="P12" s="28"/>
      <c r="Q12" s="28"/>
      <c r="R12" s="28"/>
    </row>
    <row r="13" spans="1:20" x14ac:dyDescent="0.35">
      <c r="A13" s="2" t="s">
        <v>21</v>
      </c>
      <c r="B13" s="2">
        <v>2016</v>
      </c>
      <c r="C13" s="2">
        <v>2017</v>
      </c>
      <c r="D13" s="2">
        <v>2018</v>
      </c>
      <c r="E13" s="2">
        <v>2019</v>
      </c>
      <c r="H13" s="2" t="s">
        <v>21</v>
      </c>
      <c r="I13" s="2">
        <v>2016</v>
      </c>
      <c r="J13" s="2">
        <v>2017</v>
      </c>
      <c r="K13" s="2">
        <v>2018</v>
      </c>
      <c r="L13" s="2">
        <v>2019</v>
      </c>
      <c r="N13" s="2" t="s">
        <v>21</v>
      </c>
      <c r="O13" s="2">
        <v>2016</v>
      </c>
      <c r="P13" s="2">
        <v>2017</v>
      </c>
      <c r="Q13" s="2">
        <v>2018</v>
      </c>
      <c r="R13" s="2">
        <v>2019</v>
      </c>
    </row>
    <row r="14" spans="1:20" x14ac:dyDescent="0.35">
      <c r="A14" s="2" t="s">
        <v>40</v>
      </c>
      <c r="B14" s="8">
        <v>9.9359230601543302</v>
      </c>
      <c r="C14" s="8">
        <v>9.8555438537072906</v>
      </c>
      <c r="D14" s="8">
        <v>10.2102096614461</v>
      </c>
      <c r="E14" s="8">
        <v>10.9556065236011</v>
      </c>
      <c r="F14" s="5"/>
      <c r="H14" s="2" t="s">
        <v>40</v>
      </c>
      <c r="I14" s="15">
        <v>19.960980977508601</v>
      </c>
      <c r="J14" s="15">
        <v>19.796411438826901</v>
      </c>
      <c r="K14" s="15">
        <v>21.085635001162501</v>
      </c>
      <c r="L14" s="15">
        <v>20.942591173445599</v>
      </c>
      <c r="M14" s="6"/>
      <c r="N14" s="2" t="s">
        <v>40</v>
      </c>
      <c r="O14" s="15">
        <v>10.430871407045</v>
      </c>
      <c r="P14" s="15">
        <v>10.453140189891499</v>
      </c>
      <c r="Q14" s="15">
        <v>10.9017350577804</v>
      </c>
      <c r="R14" s="15">
        <v>11.350355857582301</v>
      </c>
      <c r="S14" s="6"/>
      <c r="T14" s="6"/>
    </row>
    <row r="15" spans="1:20" x14ac:dyDescent="0.35">
      <c r="A15" s="2" t="s">
        <v>41</v>
      </c>
      <c r="B15" s="8">
        <v>11.161023335745099</v>
      </c>
      <c r="C15" s="8">
        <v>11.672959518219001</v>
      </c>
      <c r="D15" s="8">
        <v>11.618602855959001</v>
      </c>
      <c r="E15" s="8">
        <v>11.8539601953694</v>
      </c>
      <c r="F15" s="5"/>
      <c r="H15" s="2" t="s">
        <v>41</v>
      </c>
      <c r="I15" s="15">
        <v>18.8180758382689</v>
      </c>
      <c r="J15" s="15">
        <v>19.758961591766901</v>
      </c>
      <c r="K15" s="15">
        <v>19.643758723071802</v>
      </c>
      <c r="L15" s="15">
        <v>19.723822958607801</v>
      </c>
      <c r="M15" s="6"/>
      <c r="N15" s="2" t="s">
        <v>41</v>
      </c>
      <c r="O15" s="15">
        <v>11.1058178112118</v>
      </c>
      <c r="P15" s="15">
        <v>11.3941092307487</v>
      </c>
      <c r="Q15" s="15">
        <v>11.1588721020905</v>
      </c>
      <c r="R15" s="15">
        <v>11.341097523201</v>
      </c>
      <c r="S15" s="6"/>
      <c r="T15" s="6"/>
    </row>
    <row r="16" spans="1:20" x14ac:dyDescent="0.35">
      <c r="A16" s="2" t="s">
        <v>42</v>
      </c>
      <c r="B16" s="8">
        <v>9.2106481546124392</v>
      </c>
      <c r="C16" s="8">
        <v>9.6778390005200592</v>
      </c>
      <c r="D16" s="8">
        <v>9.5453625174898793</v>
      </c>
      <c r="E16" s="8">
        <v>9.4948162960784401</v>
      </c>
      <c r="F16" s="5"/>
      <c r="H16" s="2" t="s">
        <v>42</v>
      </c>
      <c r="I16" s="15">
        <v>20.746208678571598</v>
      </c>
      <c r="J16" s="15">
        <v>20.559278658031101</v>
      </c>
      <c r="K16" s="15">
        <v>20.5910363020792</v>
      </c>
      <c r="L16" s="15">
        <v>20.0539221632263</v>
      </c>
      <c r="M16" s="6"/>
      <c r="N16" s="2" t="s">
        <v>42</v>
      </c>
      <c r="O16" s="15">
        <v>11.5277737115909</v>
      </c>
      <c r="P16" s="15">
        <v>11.7428735631854</v>
      </c>
      <c r="Q16" s="15">
        <v>11.643183898947999</v>
      </c>
      <c r="R16" s="15">
        <v>11.4893125999311</v>
      </c>
      <c r="S16" s="6"/>
      <c r="T16" s="6"/>
    </row>
    <row r="17" spans="1:20" x14ac:dyDescent="0.35">
      <c r="F17" s="5"/>
      <c r="H17" s="2" t="s">
        <v>43</v>
      </c>
      <c r="I17" s="15">
        <v>20.0003024044574</v>
      </c>
      <c r="J17" s="15">
        <v>20.084331614401101</v>
      </c>
      <c r="K17" s="15">
        <v>20.554047457788499</v>
      </c>
      <c r="L17" s="15">
        <v>20.309101011788801</v>
      </c>
      <c r="M17" s="6"/>
      <c r="N17" s="2" t="s">
        <v>43</v>
      </c>
      <c r="O17" s="15">
        <v>11.013020304504</v>
      </c>
      <c r="P17" s="15">
        <v>11.169590371486001</v>
      </c>
      <c r="Q17" s="15">
        <v>11.244813078938501</v>
      </c>
      <c r="R17" s="15">
        <v>11.4011341745996</v>
      </c>
      <c r="S17" s="6"/>
      <c r="T17" s="6"/>
    </row>
    <row r="20" spans="1:20" x14ac:dyDescent="0.35">
      <c r="I20" s="28" t="s">
        <v>16</v>
      </c>
      <c r="J20" s="28"/>
      <c r="K20" s="28"/>
      <c r="L20" s="28"/>
    </row>
    <row r="21" spans="1:20" x14ac:dyDescent="0.35">
      <c r="B21" s="28" t="s">
        <v>15</v>
      </c>
      <c r="C21" s="28"/>
      <c r="D21" s="28"/>
      <c r="E21" s="28"/>
      <c r="F21" s="28"/>
      <c r="I21" s="28" t="s">
        <v>1</v>
      </c>
      <c r="J21" s="28"/>
      <c r="K21" s="28"/>
      <c r="L21" s="28"/>
    </row>
    <row r="22" spans="1:20" x14ac:dyDescent="0.35">
      <c r="B22" s="28" t="s">
        <v>1</v>
      </c>
      <c r="C22" s="28"/>
      <c r="D22" s="28"/>
      <c r="E22" s="28"/>
      <c r="F22" s="28"/>
      <c r="H22" s="2" t="s">
        <v>21</v>
      </c>
      <c r="I22" s="2">
        <v>2016</v>
      </c>
      <c r="J22" s="2">
        <v>2017</v>
      </c>
      <c r="K22" s="2">
        <v>2018</v>
      </c>
      <c r="L22" s="2">
        <v>2019</v>
      </c>
    </row>
    <row r="23" spans="1:20" x14ac:dyDescent="0.35">
      <c r="A23" s="2" t="s">
        <v>21</v>
      </c>
      <c r="B23" s="16">
        <v>2016</v>
      </c>
      <c r="C23" s="16">
        <v>2017</v>
      </c>
      <c r="D23" s="16">
        <v>2018</v>
      </c>
      <c r="E23" s="16">
        <v>2019</v>
      </c>
      <c r="F23" s="16">
        <v>2022</v>
      </c>
      <c r="H23" s="2" t="s">
        <v>40</v>
      </c>
      <c r="I23" s="8"/>
      <c r="J23" s="8"/>
      <c r="K23" s="8"/>
      <c r="L23" s="8">
        <v>3399.0641241751423</v>
      </c>
    </row>
    <row r="24" spans="1:20" x14ac:dyDescent="0.35">
      <c r="A24" s="2" t="s">
        <v>40</v>
      </c>
      <c r="B24" s="8">
        <v>1242.7834575715001</v>
      </c>
      <c r="C24" s="8">
        <v>1280.59662069615</v>
      </c>
      <c r="D24" s="8">
        <v>1331.0398010501699</v>
      </c>
      <c r="E24" s="8">
        <v>1312.0942600419601</v>
      </c>
      <c r="F24" s="8">
        <v>1223.2472564081399</v>
      </c>
      <c r="H24" s="2" t="s">
        <v>41</v>
      </c>
      <c r="I24" s="8"/>
      <c r="J24" s="8"/>
      <c r="K24" s="8"/>
      <c r="L24" s="8">
        <v>3759.8676728091305</v>
      </c>
    </row>
    <row r="25" spans="1:20" x14ac:dyDescent="0.35">
      <c r="A25" s="2" t="s">
        <v>41</v>
      </c>
      <c r="B25" s="8">
        <v>1466.74957787935</v>
      </c>
      <c r="C25" s="8">
        <v>1541.6299369287799</v>
      </c>
      <c r="D25" s="8">
        <v>1544.57866266724</v>
      </c>
      <c r="E25" s="8">
        <v>1544.73131389535</v>
      </c>
      <c r="F25" s="8">
        <v>1519.8228270387499</v>
      </c>
      <c r="H25" s="2" t="s">
        <v>42</v>
      </c>
      <c r="I25" s="8"/>
      <c r="J25" s="8"/>
      <c r="K25" s="8"/>
      <c r="L25" s="8">
        <v>3533.8405146058872</v>
      </c>
    </row>
    <row r="26" spans="1:20" x14ac:dyDescent="0.35">
      <c r="A26" s="2" t="s">
        <v>42</v>
      </c>
      <c r="B26" s="8">
        <v>1238.0396626649899</v>
      </c>
      <c r="C26" s="8">
        <v>1252.48600927551</v>
      </c>
      <c r="D26" s="8">
        <v>1283.6219636885401</v>
      </c>
      <c r="E26" s="8">
        <v>1285.96224005206</v>
      </c>
      <c r="F26" s="8">
        <v>1261.8591816394701</v>
      </c>
      <c r="H26" s="2" t="s">
        <v>43</v>
      </c>
      <c r="I26" s="8"/>
      <c r="J26" s="8"/>
      <c r="K26" s="8"/>
      <c r="L26" s="8">
        <v>3536.4562491875563</v>
      </c>
    </row>
    <row r="27" spans="1:20" x14ac:dyDescent="0.35">
      <c r="A27" s="2" t="s">
        <v>43</v>
      </c>
      <c r="B27" s="8">
        <v>1281.3721891025</v>
      </c>
      <c r="C27" s="8">
        <v>1320.6671848378801</v>
      </c>
      <c r="D27" s="22">
        <v>1352.7327608411699</v>
      </c>
      <c r="E27" s="8">
        <v>1349.2007153104601</v>
      </c>
      <c r="F27" s="8">
        <v>1297.6782917952401</v>
      </c>
    </row>
    <row r="28" spans="1:20" x14ac:dyDescent="0.35">
      <c r="A28" s="2" t="s">
        <v>17</v>
      </c>
      <c r="B28" s="8">
        <v>1127.7867226020901</v>
      </c>
      <c r="C28" s="8">
        <v>1140.4454196746599</v>
      </c>
      <c r="D28" s="8">
        <v>1143.04976724995</v>
      </c>
      <c r="E28" s="8">
        <v>1139.6761734834399</v>
      </c>
      <c r="F28" s="8">
        <v>1078.8877899512199</v>
      </c>
    </row>
    <row r="30" spans="1:20" x14ac:dyDescent="0.35">
      <c r="B30" s="28" t="s">
        <v>18</v>
      </c>
      <c r="C30" s="28"/>
      <c r="D30" s="28"/>
      <c r="E30" s="28"/>
      <c r="F30" s="28"/>
      <c r="I30" s="28" t="s">
        <v>19</v>
      </c>
      <c r="J30" s="28"/>
      <c r="K30" s="28"/>
      <c r="L30" s="28"/>
      <c r="M30" s="28"/>
      <c r="P30" s="28" t="s">
        <v>19</v>
      </c>
      <c r="Q30" s="28"/>
      <c r="R30" s="28"/>
      <c r="S30" s="28"/>
      <c r="T30" s="28"/>
    </row>
    <row r="31" spans="1:20" x14ac:dyDescent="0.35">
      <c r="B31" s="28" t="s">
        <v>1</v>
      </c>
      <c r="C31" s="28"/>
      <c r="D31" s="28"/>
      <c r="E31" s="28"/>
      <c r="F31" s="28"/>
      <c r="I31" s="28" t="s">
        <v>1</v>
      </c>
      <c r="J31" s="28"/>
      <c r="K31" s="28"/>
      <c r="L31" s="28"/>
      <c r="M31" s="28"/>
      <c r="P31" s="28" t="s">
        <v>1</v>
      </c>
      <c r="Q31" s="28"/>
      <c r="R31" s="28"/>
      <c r="S31" s="28"/>
      <c r="T31" s="28"/>
    </row>
    <row r="32" spans="1:20" x14ac:dyDescent="0.35">
      <c r="A32" s="2" t="s">
        <v>21</v>
      </c>
      <c r="B32" s="16">
        <v>2016</v>
      </c>
      <c r="C32" s="16">
        <v>2017</v>
      </c>
      <c r="D32" s="16">
        <v>2018</v>
      </c>
      <c r="E32" s="16">
        <v>2019</v>
      </c>
      <c r="F32" s="16">
        <v>2022</v>
      </c>
      <c r="H32" s="2" t="s">
        <v>21</v>
      </c>
      <c r="I32" s="16">
        <v>2016</v>
      </c>
      <c r="J32" s="16">
        <v>2017</v>
      </c>
      <c r="K32" s="16">
        <v>2018</v>
      </c>
      <c r="L32" s="16">
        <v>2019</v>
      </c>
      <c r="M32" s="16">
        <v>2022</v>
      </c>
      <c r="O32" s="2" t="s">
        <v>21</v>
      </c>
      <c r="P32" s="16">
        <v>2016</v>
      </c>
      <c r="Q32" s="16">
        <v>2017</v>
      </c>
      <c r="R32" s="16">
        <v>2018</v>
      </c>
      <c r="S32" s="16">
        <v>2019</v>
      </c>
      <c r="T32" s="16">
        <v>2022</v>
      </c>
    </row>
    <row r="33" spans="1:21" x14ac:dyDescent="0.35">
      <c r="A33" s="2" t="s">
        <v>40</v>
      </c>
      <c r="B33" s="8">
        <v>2566.5608513704601</v>
      </c>
      <c r="C33" s="8">
        <v>2598.1744123219601</v>
      </c>
      <c r="D33" s="8">
        <v>2646.44179199463</v>
      </c>
      <c r="E33" s="8">
        <v>2678.77903769367</v>
      </c>
      <c r="F33" s="8">
        <v>2533.3179553673899</v>
      </c>
      <c r="G33" s="17"/>
      <c r="H33" s="2" t="s">
        <v>40</v>
      </c>
      <c r="I33" s="8">
        <v>3399.3040257785101</v>
      </c>
      <c r="J33" s="8">
        <v>3496.3171560108399</v>
      </c>
      <c r="K33" s="8">
        <v>3553.8672586799998</v>
      </c>
      <c r="L33" s="8">
        <v>3693.1054019758499</v>
      </c>
      <c r="M33" s="8">
        <v>3448.2754659652101</v>
      </c>
      <c r="N33" s="17"/>
      <c r="O33" s="2" t="s">
        <v>40</v>
      </c>
      <c r="P33" s="14">
        <f>B33/I33</f>
        <v>0.75502539105270683</v>
      </c>
      <c r="Q33" s="14">
        <f t="shared" ref="Q33:T36" si="0">C33/J33</f>
        <v>0.74311748516727094</v>
      </c>
      <c r="R33" s="14">
        <f t="shared" si="0"/>
        <v>0.74466534604829004</v>
      </c>
      <c r="S33" s="14">
        <f t="shared" si="0"/>
        <v>0.72534594768416172</v>
      </c>
      <c r="T33" s="14">
        <f t="shared" si="0"/>
        <v>0.73466229144726591</v>
      </c>
      <c r="U33" s="1"/>
    </row>
    <row r="34" spans="1:21" x14ac:dyDescent="0.35">
      <c r="A34" s="2" t="s">
        <v>41</v>
      </c>
      <c r="B34" s="8">
        <v>2454.6410234898799</v>
      </c>
      <c r="C34" s="8">
        <v>2592.5352611047201</v>
      </c>
      <c r="D34" s="8">
        <v>2649.1878588791701</v>
      </c>
      <c r="E34" s="8">
        <v>2656.79933952174</v>
      </c>
      <c r="F34" s="8">
        <v>2700.11655861893</v>
      </c>
      <c r="G34" s="17"/>
      <c r="H34" s="2" t="s">
        <v>41</v>
      </c>
      <c r="I34" s="8">
        <v>3332.3511536149699</v>
      </c>
      <c r="J34" s="8">
        <v>3547.4412751380401</v>
      </c>
      <c r="K34" s="8">
        <v>3539.6808930879201</v>
      </c>
      <c r="L34" s="8">
        <v>3595.6306824455501</v>
      </c>
      <c r="M34" s="8">
        <v>3576.1487708554801</v>
      </c>
      <c r="N34" s="17"/>
      <c r="O34" s="2" t="s">
        <v>41</v>
      </c>
      <c r="P34" s="14">
        <f t="shared" ref="P34:P36" si="1">B34/I34</f>
        <v>0.73660935187669496</v>
      </c>
      <c r="Q34" s="14">
        <f t="shared" si="0"/>
        <v>0.73081837302686226</v>
      </c>
      <c r="R34" s="14">
        <f t="shared" si="0"/>
        <v>0.74842561770253013</v>
      </c>
      <c r="S34" s="14">
        <f t="shared" si="0"/>
        <v>0.73889661485331726</v>
      </c>
      <c r="T34" s="14">
        <f t="shared" si="0"/>
        <v>0.7550347403396791</v>
      </c>
      <c r="U34" s="1"/>
    </row>
    <row r="35" spans="1:21" x14ac:dyDescent="0.35">
      <c r="A35" s="2" t="s">
        <v>42</v>
      </c>
      <c r="B35" s="8">
        <v>2555.3954025257199</v>
      </c>
      <c r="C35" s="8">
        <v>2664.8765679142898</v>
      </c>
      <c r="D35" s="8">
        <v>2630.6760096789199</v>
      </c>
      <c r="E35" s="8">
        <v>2660.2328310943099</v>
      </c>
      <c r="F35" s="8">
        <v>2701.2493374914998</v>
      </c>
      <c r="G35" s="17"/>
      <c r="H35" s="2" t="s">
        <v>42</v>
      </c>
      <c r="I35" s="8">
        <v>3510.5748188224302</v>
      </c>
      <c r="J35" s="8">
        <v>3533.6317239804998</v>
      </c>
      <c r="K35" s="8">
        <v>3513.6203445842498</v>
      </c>
      <c r="L35" s="8">
        <v>3609.9110079017801</v>
      </c>
      <c r="M35" s="8">
        <v>3512.3413107639899</v>
      </c>
      <c r="N35" s="17"/>
      <c r="O35" s="2" t="s">
        <v>42</v>
      </c>
      <c r="P35" s="14">
        <f t="shared" si="1"/>
        <v>0.72791367066857982</v>
      </c>
      <c r="Q35" s="14">
        <f t="shared" si="0"/>
        <v>0.75414666158600396</v>
      </c>
      <c r="R35" s="14">
        <f t="shared" si="0"/>
        <v>0.74870809924974846</v>
      </c>
      <c r="S35" s="14">
        <f t="shared" si="0"/>
        <v>0.73692476774947979</v>
      </c>
      <c r="T35" s="14">
        <f t="shared" si="0"/>
        <v>0.76907370283554111</v>
      </c>
      <c r="U35" s="1"/>
    </row>
    <row r="36" spans="1:21" x14ac:dyDescent="0.35">
      <c r="A36" s="2" t="s">
        <v>43</v>
      </c>
      <c r="B36" s="8">
        <v>2553.4698487790702</v>
      </c>
      <c r="C36" s="8">
        <v>2641.4632936253001</v>
      </c>
      <c r="D36" s="8">
        <v>2659.7425185525699</v>
      </c>
      <c r="E36" s="8">
        <v>2685.0458069627698</v>
      </c>
      <c r="F36" s="8">
        <v>2647.9727217415202</v>
      </c>
      <c r="H36" s="2" t="s">
        <v>43</v>
      </c>
      <c r="I36" s="8">
        <v>3450.2222094866602</v>
      </c>
      <c r="J36" s="8">
        <v>3547.9627466642601</v>
      </c>
      <c r="K36" s="8">
        <v>3560.2603143332799</v>
      </c>
      <c r="L36" s="8">
        <v>3663.7427359913299</v>
      </c>
      <c r="M36" s="8">
        <v>3516.4374244731898</v>
      </c>
      <c r="N36" s="17"/>
      <c r="O36" s="2" t="s">
        <v>43</v>
      </c>
      <c r="P36" s="14">
        <f t="shared" si="1"/>
        <v>0.74008852002578318</v>
      </c>
      <c r="Q36" s="14">
        <f t="shared" si="0"/>
        <v>0.74450141735810593</v>
      </c>
      <c r="R36" s="14">
        <f t="shared" si="0"/>
        <v>0.74706405816582899</v>
      </c>
      <c r="S36" s="14">
        <f t="shared" si="0"/>
        <v>0.73286963644740033</v>
      </c>
      <c r="T36" s="14">
        <f t="shared" si="0"/>
        <v>0.7530271129844498</v>
      </c>
      <c r="U36" s="1"/>
    </row>
    <row r="38" spans="1:21" x14ac:dyDescent="0.35">
      <c r="B38" s="28" t="s">
        <v>15</v>
      </c>
      <c r="C38" s="28"/>
      <c r="D38" s="28"/>
      <c r="E38" s="28"/>
      <c r="F38" s="28"/>
    </row>
    <row r="39" spans="1:21" x14ac:dyDescent="0.35">
      <c r="B39" s="28" t="s">
        <v>1</v>
      </c>
      <c r="C39" s="28"/>
      <c r="D39" s="28"/>
      <c r="E39" s="28"/>
      <c r="F39" s="28"/>
    </row>
    <row r="40" spans="1:21" x14ac:dyDescent="0.35">
      <c r="A40" s="2" t="s">
        <v>21</v>
      </c>
      <c r="B40" s="16">
        <v>2016</v>
      </c>
      <c r="C40" s="16">
        <v>2017</v>
      </c>
      <c r="D40" s="16">
        <v>2018</v>
      </c>
      <c r="E40" s="16">
        <v>2019</v>
      </c>
      <c r="F40" s="16">
        <v>2022</v>
      </c>
      <c r="G40" s="10"/>
    </row>
    <row r="41" spans="1:21" x14ac:dyDescent="0.35">
      <c r="A41" s="2" t="s">
        <v>40</v>
      </c>
      <c r="B41" s="9">
        <f>B24/B33</f>
        <v>0.48422130997123802</v>
      </c>
      <c r="C41" s="9">
        <f t="shared" ref="C41:F41" si="2">C24/C33</f>
        <v>0.49288323933253381</v>
      </c>
      <c r="D41" s="9">
        <f t="shared" si="2"/>
        <v>0.50295449727120645</v>
      </c>
      <c r="E41" s="9">
        <f t="shared" si="2"/>
        <v>0.48981055980325455</v>
      </c>
      <c r="F41" s="9">
        <f t="shared" si="2"/>
        <v>0.48286369021165393</v>
      </c>
    </row>
    <row r="42" spans="1:21" x14ac:dyDescent="0.35">
      <c r="A42" s="2" t="s">
        <v>41</v>
      </c>
      <c r="B42" s="9">
        <f t="shared" ref="B42:F44" si="3">B25/B34</f>
        <v>0.59754137726990419</v>
      </c>
      <c r="C42" s="9">
        <f t="shared" si="3"/>
        <v>0.59464183961450423</v>
      </c>
      <c r="D42" s="9">
        <f t="shared" si="3"/>
        <v>0.58303855556726247</v>
      </c>
      <c r="E42" s="9">
        <f t="shared" si="3"/>
        <v>0.58142566166604914</v>
      </c>
      <c r="F42" s="9">
        <f t="shared" si="3"/>
        <v>0.56287304419780937</v>
      </c>
    </row>
    <row r="43" spans="1:21" x14ac:dyDescent="0.35">
      <c r="A43" s="2" t="s">
        <v>42</v>
      </c>
      <c r="B43" s="9">
        <f t="shared" si="3"/>
        <v>0.4844806644957283</v>
      </c>
      <c r="C43" s="9">
        <f t="shared" si="3"/>
        <v>0.46999775687764372</v>
      </c>
      <c r="D43" s="9">
        <f t="shared" si="3"/>
        <v>0.48794376767255698</v>
      </c>
      <c r="E43" s="9">
        <f t="shared" si="3"/>
        <v>0.48340213872297344</v>
      </c>
      <c r="F43" s="9">
        <f t="shared" si="3"/>
        <v>0.46713909898124717</v>
      </c>
    </row>
    <row r="44" spans="1:21" x14ac:dyDescent="0.35">
      <c r="A44" s="2" t="s">
        <v>43</v>
      </c>
      <c r="B44" s="9">
        <f>B27/B36</f>
        <v>0.50181606401782353</v>
      </c>
      <c r="C44" s="9">
        <f t="shared" si="3"/>
        <v>0.49997559611185</v>
      </c>
      <c r="D44" s="9">
        <f t="shared" si="3"/>
        <v>0.50859538147223593</v>
      </c>
      <c r="E44" s="9">
        <f t="shared" si="3"/>
        <v>0.5024870383260347</v>
      </c>
      <c r="F44" s="9">
        <f t="shared" si="3"/>
        <v>0.49006482625009151</v>
      </c>
    </row>
  </sheetData>
  <mergeCells count="24">
    <mergeCell ref="P30:T30"/>
    <mergeCell ref="B31:F31"/>
    <mergeCell ref="I31:M31"/>
    <mergeCell ref="P31:T31"/>
    <mergeCell ref="B38:F38"/>
    <mergeCell ref="B39:F39"/>
    <mergeCell ref="I20:L20"/>
    <mergeCell ref="B21:F21"/>
    <mergeCell ref="I21:L21"/>
    <mergeCell ref="B22:F22"/>
    <mergeCell ref="B30:F30"/>
    <mergeCell ref="I30:M30"/>
    <mergeCell ref="B11:E11"/>
    <mergeCell ref="I11:L11"/>
    <mergeCell ref="O11:R11"/>
    <mergeCell ref="B12:E12"/>
    <mergeCell ref="I12:L12"/>
    <mergeCell ref="O12:R12"/>
    <mergeCell ref="B2:E2"/>
    <mergeCell ref="I2:L2"/>
    <mergeCell ref="O2:R2"/>
    <mergeCell ref="B3:E3"/>
    <mergeCell ref="I3:L3"/>
    <mergeCell ref="O3:R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EA19D-4AC7-4F5D-B1D9-A878E5C27E61}">
  <dimension ref="A2:V48"/>
  <sheetViews>
    <sheetView showGridLines="0" zoomScale="70" zoomScaleNormal="70" workbookViewId="0">
      <selection activeCell="F5" sqref="F5:F10"/>
    </sheetView>
  </sheetViews>
  <sheetFormatPr defaultRowHeight="14.5" x14ac:dyDescent="0.35"/>
  <cols>
    <col min="1" max="1" width="14.6328125" customWidth="1"/>
    <col min="2" max="4" width="11.90625" customWidth="1"/>
    <col min="5" max="5" width="13.81640625" customWidth="1"/>
    <col min="6" max="6" width="16.26953125" customWidth="1"/>
    <col min="7" max="7" width="11.6328125" bestFit="1" customWidth="1"/>
    <col min="8" max="8" width="14.6328125" customWidth="1"/>
    <col min="9" max="11" width="11.90625" customWidth="1"/>
    <col min="12" max="12" width="13.7265625" customWidth="1"/>
    <col min="13" max="13" width="13.36328125" customWidth="1"/>
    <col min="14" max="14" width="11.6328125" bestFit="1" customWidth="1"/>
    <col min="15" max="15" width="14.6328125" customWidth="1"/>
    <col min="16" max="18" width="11.90625" customWidth="1"/>
    <col min="19" max="19" width="13.54296875" customWidth="1"/>
    <col min="20" max="20" width="11.08984375" customWidth="1"/>
  </cols>
  <sheetData>
    <row r="2" spans="1:22" x14ac:dyDescent="0.35">
      <c r="B2" s="28" t="s">
        <v>0</v>
      </c>
      <c r="C2" s="28"/>
      <c r="D2" s="28"/>
      <c r="E2" s="28"/>
      <c r="I2" s="28" t="s">
        <v>0</v>
      </c>
      <c r="J2" s="28"/>
      <c r="K2" s="28"/>
      <c r="L2" s="28"/>
      <c r="P2" s="28" t="s">
        <v>0</v>
      </c>
      <c r="Q2" s="28"/>
      <c r="R2" s="28"/>
      <c r="S2" s="28"/>
    </row>
    <row r="3" spans="1:22" x14ac:dyDescent="0.35">
      <c r="B3" s="28" t="s">
        <v>1</v>
      </c>
      <c r="C3" s="28"/>
      <c r="D3" s="28"/>
      <c r="E3" s="28"/>
      <c r="I3" s="28" t="s">
        <v>2</v>
      </c>
      <c r="J3" s="28"/>
      <c r="K3" s="28"/>
      <c r="L3" s="28"/>
      <c r="P3" s="28" t="s">
        <v>3</v>
      </c>
      <c r="Q3" s="28"/>
      <c r="R3" s="28"/>
      <c r="S3" s="28"/>
    </row>
    <row r="4" spans="1:22" x14ac:dyDescent="0.35">
      <c r="A4" s="2" t="s">
        <v>21</v>
      </c>
      <c r="B4" s="2">
        <v>2016</v>
      </c>
      <c r="C4" s="2">
        <v>2017</v>
      </c>
      <c r="D4" s="2">
        <v>2018</v>
      </c>
      <c r="E4" s="2">
        <v>2019</v>
      </c>
      <c r="H4" s="2" t="s">
        <v>21</v>
      </c>
      <c r="I4" s="2">
        <v>2016</v>
      </c>
      <c r="J4" s="2">
        <v>2017</v>
      </c>
      <c r="K4" s="2">
        <v>2018</v>
      </c>
      <c r="L4" s="2">
        <v>2019</v>
      </c>
      <c r="O4" s="2" t="s">
        <v>21</v>
      </c>
      <c r="P4" s="2">
        <v>2016</v>
      </c>
      <c r="Q4" s="2">
        <v>2017</v>
      </c>
      <c r="R4" s="2">
        <v>2018</v>
      </c>
      <c r="S4" s="2">
        <v>2019</v>
      </c>
    </row>
    <row r="5" spans="1:22" x14ac:dyDescent="0.35">
      <c r="A5" s="2" t="s">
        <v>34</v>
      </c>
      <c r="B5" s="14">
        <f>'[1]2016'!H18</f>
        <v>0.13458993092917901</v>
      </c>
      <c r="C5" s="14">
        <f>'[1]2017'!H18</f>
        <v>0.15668454045588853</v>
      </c>
      <c r="D5" s="14">
        <f>'[1]2018'!H18</f>
        <v>0.13319021042862664</v>
      </c>
      <c r="E5" s="14">
        <f>'[1]2019'!H18</f>
        <v>0.12688233076626748</v>
      </c>
      <c r="F5" s="1"/>
      <c r="H5" s="2" t="s">
        <v>34</v>
      </c>
      <c r="I5" s="14">
        <f>'[1]2016'!F18</f>
        <v>8.8969560463547079E-2</v>
      </c>
      <c r="J5" s="14">
        <f>'[1]2017'!F18</f>
        <v>0.10263826380930458</v>
      </c>
      <c r="K5" s="14">
        <f>'[1]2018'!F18</f>
        <v>8.6883298960214239E-2</v>
      </c>
      <c r="L5" s="14">
        <f>'[1]2019'!F18</f>
        <v>8.4192252892661953E-2</v>
      </c>
      <c r="O5" s="2" t="s">
        <v>34</v>
      </c>
      <c r="P5" s="14">
        <f>'[1]2016'!G18</f>
        <v>4.5620370465631943E-2</v>
      </c>
      <c r="Q5" s="14">
        <f>'[1]2017'!G18</f>
        <v>5.4046276646583957E-2</v>
      </c>
      <c r="R5" s="14">
        <f>'[1]2018'!G18</f>
        <v>4.6306911468412405E-2</v>
      </c>
      <c r="S5" s="14">
        <f>'[1]2019'!G18</f>
        <v>4.2690077873605528E-2</v>
      </c>
    </row>
    <row r="6" spans="1:22" x14ac:dyDescent="0.35">
      <c r="A6" s="2" t="s">
        <v>35</v>
      </c>
      <c r="B6" s="14">
        <f>'[1]2016'!H19</f>
        <v>0.15259924107067954</v>
      </c>
      <c r="C6" s="14">
        <f>'[1]2017'!H19</f>
        <v>0.15813293175823645</v>
      </c>
      <c r="D6" s="14">
        <f>'[1]2018'!H19</f>
        <v>0.15737581465290659</v>
      </c>
      <c r="E6" s="14">
        <f>'[1]2019'!H19</f>
        <v>0.15320515572316509</v>
      </c>
      <c r="F6" s="1"/>
      <c r="H6" s="2" t="s">
        <v>35</v>
      </c>
      <c r="I6" s="14">
        <f>'[1]2016'!F19</f>
        <v>0.10468549630447077</v>
      </c>
      <c r="J6" s="14">
        <f>'[1]2017'!F19</f>
        <v>0.10910190953417369</v>
      </c>
      <c r="K6" s="14">
        <f>'[1]2018'!F19</f>
        <v>0.10902624426854922</v>
      </c>
      <c r="L6" s="14">
        <f>'[1]2019'!F19</f>
        <v>0.1054203347357497</v>
      </c>
      <c r="O6" s="2" t="s">
        <v>35</v>
      </c>
      <c r="P6" s="14">
        <f>'[1]2016'!G19</f>
        <v>4.7913744766208771E-2</v>
      </c>
      <c r="Q6" s="14">
        <f>'[1]2017'!G19</f>
        <v>4.9031022224062741E-2</v>
      </c>
      <c r="R6" s="14">
        <f>'[1]2018'!G19</f>
        <v>4.8349570384357367E-2</v>
      </c>
      <c r="S6" s="14">
        <f>'[1]2019'!G19</f>
        <v>4.7784820987415405E-2</v>
      </c>
    </row>
    <row r="7" spans="1:22" x14ac:dyDescent="0.35">
      <c r="A7" s="2" t="s">
        <v>36</v>
      </c>
      <c r="B7" s="14">
        <f>'[1]2016'!H20</f>
        <v>0.13053564944378909</v>
      </c>
      <c r="C7" s="14">
        <f>'[1]2017'!H20</f>
        <v>0.12786287740434604</v>
      </c>
      <c r="D7" s="14">
        <f>'[1]2018'!H20</f>
        <v>0.12528913317450727</v>
      </c>
      <c r="E7" s="14">
        <f>'[1]2019'!H20</f>
        <v>0.12104412161912359</v>
      </c>
      <c r="F7" s="1"/>
      <c r="H7" s="2" t="s">
        <v>36</v>
      </c>
      <c r="I7" s="14">
        <f>'[1]2016'!F20</f>
        <v>8.4703161544803021E-2</v>
      </c>
      <c r="J7" s="14">
        <f>'[1]2017'!F20</f>
        <v>8.2844271942967465E-2</v>
      </c>
      <c r="K7" s="14">
        <f>'[1]2018'!F20</f>
        <v>8.2399148183796969E-2</v>
      </c>
      <c r="L7" s="14">
        <f>'[1]2019'!F20</f>
        <v>8.0141008907839567E-2</v>
      </c>
      <c r="O7" s="2" t="s">
        <v>36</v>
      </c>
      <c r="P7" s="14">
        <f>'[1]2016'!G20</f>
        <v>4.5832487898986085E-2</v>
      </c>
      <c r="Q7" s="14">
        <f>'[1]2017'!G20</f>
        <v>4.5018605461378584E-2</v>
      </c>
      <c r="R7" s="14">
        <f>'[1]2018'!G20</f>
        <v>4.2889984990710298E-2</v>
      </c>
      <c r="S7" s="14">
        <f>'[1]2019'!G20</f>
        <v>4.0903112711284037E-2</v>
      </c>
    </row>
    <row r="8" spans="1:22" x14ac:dyDescent="0.35">
      <c r="A8" s="2" t="s">
        <v>37</v>
      </c>
      <c r="B8" s="14">
        <f>'[1]2016'!H21</f>
        <v>0.10998612341548994</v>
      </c>
      <c r="C8" s="14">
        <f>'[1]2017'!H21</f>
        <v>0.11179121128045731</v>
      </c>
      <c r="D8" s="14">
        <f>'[1]2018'!H21</f>
        <v>0.12002059782453155</v>
      </c>
      <c r="E8" s="14">
        <f>'[1]2019'!H21</f>
        <v>0.11897681784280725</v>
      </c>
      <c r="F8" s="1"/>
      <c r="H8" s="2" t="s">
        <v>37</v>
      </c>
      <c r="I8" s="14">
        <f>'[1]2016'!F21</f>
        <v>7.3909667558877762E-2</v>
      </c>
      <c r="J8" s="14">
        <f>'[1]2017'!F21</f>
        <v>7.5732413878502589E-2</v>
      </c>
      <c r="K8" s="14">
        <f>'[1]2018'!F21</f>
        <v>8.2452753054443023E-2</v>
      </c>
      <c r="L8" s="14">
        <f>'[1]2019'!F21</f>
        <v>8.1479907290608639E-2</v>
      </c>
      <c r="O8" s="2" t="s">
        <v>37</v>
      </c>
      <c r="P8" s="14">
        <f>'[1]2016'!G21</f>
        <v>3.6076455856612184E-2</v>
      </c>
      <c r="Q8" s="14">
        <f>'[1]2017'!G21</f>
        <v>3.605879740195473E-2</v>
      </c>
      <c r="R8" s="14">
        <f>'[1]2018'!G21</f>
        <v>3.756784477008851E-2</v>
      </c>
      <c r="S8" s="14">
        <f>'[1]2019'!G21</f>
        <v>3.7496910552198628E-2</v>
      </c>
    </row>
    <row r="9" spans="1:22" x14ac:dyDescent="0.35">
      <c r="A9" s="2" t="s">
        <v>38</v>
      </c>
      <c r="B9" s="14">
        <f>'[1]2016'!I21</f>
        <v>0.12170577489600772</v>
      </c>
      <c r="C9" s="14">
        <f>'[1]2017'!I21</f>
        <v>0.12402360948208704</v>
      </c>
      <c r="D9" s="14">
        <f>'[1]2018'!I21</f>
        <v>0.12775210721327918</v>
      </c>
      <c r="E9" s="14">
        <f>'[1]2019'!I21</f>
        <v>0.12536118406985067</v>
      </c>
      <c r="H9" s="2" t="s">
        <v>38</v>
      </c>
      <c r="I9" s="14">
        <f>'[1]2016'!J21</f>
        <v>8.1507296380779623E-2</v>
      </c>
      <c r="J9" s="14">
        <f>'[1]2017'!J21</f>
        <v>8.3503734233790983E-2</v>
      </c>
      <c r="K9" s="14">
        <f>'[1]2018'!J21</f>
        <v>8.699571267953865E-2</v>
      </c>
      <c r="L9" s="14">
        <f>'[1]2019'!J21</f>
        <v>8.529214862886432E-2</v>
      </c>
      <c r="O9" s="2" t="s">
        <v>38</v>
      </c>
      <c r="P9" s="14">
        <f>'[1]2016'!K21</f>
        <v>4.0198478515228099E-2</v>
      </c>
      <c r="Q9" s="14">
        <f>'[1]2017'!K21</f>
        <v>4.0519875248296061E-2</v>
      </c>
      <c r="R9" s="14">
        <f>'[1]2018'!K21</f>
        <v>4.0756394533740511E-2</v>
      </c>
      <c r="S9" s="14">
        <f>'[1]2019'!K21</f>
        <v>4.0069035440986348E-2</v>
      </c>
    </row>
    <row r="11" spans="1:22" x14ac:dyDescent="0.35">
      <c r="B11" s="28" t="s">
        <v>13</v>
      </c>
      <c r="C11" s="28"/>
      <c r="D11" s="28"/>
      <c r="E11" s="28"/>
      <c r="I11" s="28" t="s">
        <v>14</v>
      </c>
      <c r="J11" s="28"/>
      <c r="K11" s="28"/>
      <c r="L11" s="28"/>
      <c r="P11" s="28" t="s">
        <v>14</v>
      </c>
      <c r="Q11" s="28"/>
      <c r="R11" s="28"/>
      <c r="S11" s="28"/>
    </row>
    <row r="12" spans="1:22" x14ac:dyDescent="0.35">
      <c r="B12" s="28" t="s">
        <v>1</v>
      </c>
      <c r="C12" s="28"/>
      <c r="D12" s="28"/>
      <c r="E12" s="28"/>
      <c r="I12" s="28" t="s">
        <v>2</v>
      </c>
      <c r="J12" s="28"/>
      <c r="K12" s="28"/>
      <c r="L12" s="28"/>
      <c r="P12" s="28" t="s">
        <v>3</v>
      </c>
      <c r="Q12" s="28"/>
      <c r="R12" s="28"/>
      <c r="S12" s="28"/>
    </row>
    <row r="13" spans="1:22" x14ac:dyDescent="0.35">
      <c r="A13" s="2" t="s">
        <v>21</v>
      </c>
      <c r="B13" s="2">
        <v>2016</v>
      </c>
      <c r="C13" s="2">
        <v>2017</v>
      </c>
      <c r="D13" s="2">
        <v>2018</v>
      </c>
      <c r="E13" s="2">
        <v>2019</v>
      </c>
      <c r="H13" s="2" t="s">
        <v>21</v>
      </c>
      <c r="I13" s="2">
        <v>2016</v>
      </c>
      <c r="J13" s="2">
        <v>2017</v>
      </c>
      <c r="K13" s="2">
        <v>2018</v>
      </c>
      <c r="L13" s="2">
        <v>2019</v>
      </c>
      <c r="O13" s="2" t="s">
        <v>21</v>
      </c>
      <c r="P13" s="2">
        <v>2016</v>
      </c>
      <c r="Q13" s="2">
        <v>2017</v>
      </c>
      <c r="R13" s="2">
        <v>2018</v>
      </c>
      <c r="S13" s="2">
        <v>2019</v>
      </c>
    </row>
    <row r="14" spans="1:22" x14ac:dyDescent="0.35">
      <c r="A14" s="2" t="s">
        <v>34</v>
      </c>
      <c r="B14" s="8">
        <v>7.7306643413910496</v>
      </c>
      <c r="C14" s="8">
        <v>8.1678930398774607</v>
      </c>
      <c r="D14" s="8">
        <v>8.0468748215912598</v>
      </c>
      <c r="E14" s="8">
        <v>8.0969596397328907</v>
      </c>
      <c r="H14" s="2" t="s">
        <v>34</v>
      </c>
      <c r="I14" s="15">
        <v>20.303552201051101</v>
      </c>
      <c r="J14" s="15">
        <v>21.9273460555947</v>
      </c>
      <c r="K14" s="15">
        <v>22.678950395602399</v>
      </c>
      <c r="L14" s="15">
        <v>20.997934158614399</v>
      </c>
      <c r="M14" s="6"/>
      <c r="O14" s="2" t="s">
        <v>34</v>
      </c>
      <c r="P14" s="15">
        <v>11.070660939629899</v>
      </c>
      <c r="Q14" s="15">
        <v>12.1879057315012</v>
      </c>
      <c r="R14" s="15">
        <v>12.705931475856399</v>
      </c>
      <c r="S14" s="15">
        <v>11.3259980938887</v>
      </c>
      <c r="T14" s="6"/>
      <c r="U14" s="6"/>
      <c r="V14" s="6"/>
    </row>
    <row r="15" spans="1:22" x14ac:dyDescent="0.35">
      <c r="A15" s="2" t="s">
        <v>35</v>
      </c>
      <c r="B15" s="8">
        <v>7.40893624764756</v>
      </c>
      <c r="C15" s="8">
        <v>7.7244641705225998</v>
      </c>
      <c r="D15" s="8">
        <v>7.7695541842660703</v>
      </c>
      <c r="E15" s="8">
        <v>7.8978445953463199</v>
      </c>
      <c r="H15" s="2" t="s">
        <v>35</v>
      </c>
      <c r="I15" s="15">
        <v>22.375630091514701</v>
      </c>
      <c r="J15" s="15">
        <v>23.116105167940699</v>
      </c>
      <c r="K15" s="15">
        <v>23.4265932649134</v>
      </c>
      <c r="L15" s="15">
        <v>23.360627148961999</v>
      </c>
      <c r="M15" s="6"/>
      <c r="O15" s="2" t="s">
        <v>35</v>
      </c>
      <c r="P15" s="15">
        <v>10.8264715675078</v>
      </c>
      <c r="Q15" s="15">
        <v>10.978678190468599</v>
      </c>
      <c r="R15" s="15">
        <v>10.966240890242201</v>
      </c>
      <c r="S15" s="15">
        <v>11.053592495826001</v>
      </c>
      <c r="T15" s="6"/>
      <c r="U15" s="6"/>
      <c r="V15" s="6"/>
    </row>
    <row r="16" spans="1:22" x14ac:dyDescent="0.35">
      <c r="A16" s="2" t="s">
        <v>36</v>
      </c>
      <c r="B16" s="8">
        <v>8.8973277542043601</v>
      </c>
      <c r="C16" s="8">
        <v>9.4401181687237194</v>
      </c>
      <c r="D16" s="8">
        <v>9.6659761694073296</v>
      </c>
      <c r="E16" s="8">
        <v>9.0324723768606692</v>
      </c>
      <c r="H16" s="2" t="s">
        <v>36</v>
      </c>
      <c r="I16" s="15">
        <v>20.878678810101398</v>
      </c>
      <c r="J16" s="15">
        <v>20.016351587734398</v>
      </c>
      <c r="K16" s="15">
        <v>21.380826166261301</v>
      </c>
      <c r="L16" s="15">
        <v>20.6065675627224</v>
      </c>
      <c r="M16" s="6"/>
      <c r="O16" s="2" t="s">
        <v>36</v>
      </c>
      <c r="P16" s="15">
        <v>12.4888168744674</v>
      </c>
      <c r="Q16" s="15">
        <v>11.9412698132837</v>
      </c>
      <c r="R16" s="15">
        <v>12.4714376247685</v>
      </c>
      <c r="S16" s="15">
        <v>11.9040246040058</v>
      </c>
      <c r="T16" s="6"/>
      <c r="U16" s="6"/>
      <c r="V16" s="6"/>
    </row>
    <row r="17" spans="1:22" x14ac:dyDescent="0.35">
      <c r="A17" s="2" t="s">
        <v>37</v>
      </c>
      <c r="B17" s="8">
        <v>9.4440339690784292</v>
      </c>
      <c r="C17" s="8">
        <v>10.117503689949</v>
      </c>
      <c r="D17" s="8">
        <v>10.3894789561009</v>
      </c>
      <c r="E17" s="8">
        <v>10.5276313090356</v>
      </c>
      <c r="H17" s="2" t="s">
        <v>37</v>
      </c>
      <c r="I17" s="15">
        <v>21.572469905812799</v>
      </c>
      <c r="J17" s="15">
        <v>21.288796093460199</v>
      </c>
      <c r="K17" s="15">
        <v>22.259877434962402</v>
      </c>
      <c r="L17" s="15">
        <v>22.579558730540999</v>
      </c>
      <c r="M17" s="6"/>
      <c r="O17" s="2" t="s">
        <v>37</v>
      </c>
      <c r="P17" s="15">
        <v>11.248353538902601</v>
      </c>
      <c r="Q17" s="15">
        <v>10.925574055159201</v>
      </c>
      <c r="R17" s="15">
        <v>11.066458711103101</v>
      </c>
      <c r="S17" s="15">
        <v>11.2194129872925</v>
      </c>
      <c r="T17" s="6"/>
      <c r="U17" s="6"/>
      <c r="V17" s="6"/>
    </row>
    <row r="18" spans="1:22" x14ac:dyDescent="0.35">
      <c r="H18" s="2" t="s">
        <v>38</v>
      </c>
      <c r="I18" s="15">
        <v>21.568051590333699</v>
      </c>
      <c r="J18" s="15">
        <v>21.492783300475001</v>
      </c>
      <c r="K18" s="15">
        <v>22.375238797216198</v>
      </c>
      <c r="L18" s="15">
        <v>22.291716130044701</v>
      </c>
      <c r="M18" s="6"/>
      <c r="O18" s="2" t="s">
        <v>38</v>
      </c>
      <c r="P18" s="15">
        <v>11.380964479255701</v>
      </c>
      <c r="Q18" s="15">
        <v>11.1957297795648</v>
      </c>
      <c r="R18" s="15">
        <v>11.3916025139119</v>
      </c>
      <c r="S18" s="15">
        <v>11.317007196809801</v>
      </c>
      <c r="T18" s="6"/>
      <c r="U18" s="6"/>
      <c r="V18" s="6"/>
    </row>
    <row r="21" spans="1:22" x14ac:dyDescent="0.35">
      <c r="B21" s="28" t="s">
        <v>15</v>
      </c>
      <c r="C21" s="28"/>
      <c r="D21" s="28"/>
      <c r="E21" s="28"/>
      <c r="F21" s="28"/>
      <c r="I21" s="28" t="s">
        <v>16</v>
      </c>
      <c r="J21" s="28"/>
      <c r="K21" s="28"/>
      <c r="L21" s="28"/>
    </row>
    <row r="22" spans="1:22" x14ac:dyDescent="0.35">
      <c r="B22" s="28" t="s">
        <v>1</v>
      </c>
      <c r="C22" s="28"/>
      <c r="D22" s="28"/>
      <c r="E22" s="28"/>
      <c r="F22" s="28"/>
      <c r="I22" s="28" t="s">
        <v>1</v>
      </c>
      <c r="J22" s="28"/>
      <c r="K22" s="28"/>
      <c r="L22" s="28"/>
    </row>
    <row r="23" spans="1:22" x14ac:dyDescent="0.35">
      <c r="A23" s="2" t="s">
        <v>21</v>
      </c>
      <c r="B23" s="16">
        <v>2016</v>
      </c>
      <c r="C23" s="16">
        <v>2017</v>
      </c>
      <c r="D23" s="16">
        <v>2018</v>
      </c>
      <c r="E23" s="16">
        <v>2019</v>
      </c>
      <c r="F23" s="16">
        <v>2022</v>
      </c>
      <c r="H23" s="2" t="s">
        <v>21</v>
      </c>
      <c r="I23" s="2">
        <v>2016</v>
      </c>
      <c r="J23" s="2">
        <v>2017</v>
      </c>
      <c r="K23" s="2">
        <v>2018</v>
      </c>
      <c r="L23" s="2">
        <v>2019</v>
      </c>
    </row>
    <row r="24" spans="1:22" x14ac:dyDescent="0.35">
      <c r="A24" s="2" t="s">
        <v>34</v>
      </c>
      <c r="B24" s="8">
        <v>1120.78846522154</v>
      </c>
      <c r="C24" s="8">
        <v>1137.27309719806</v>
      </c>
      <c r="D24" s="8">
        <v>1109.4887965405801</v>
      </c>
      <c r="E24" s="8">
        <v>1103.5631025231</v>
      </c>
      <c r="F24" s="8">
        <v>1125.4363392461701</v>
      </c>
      <c r="H24" s="2" t="s">
        <v>34</v>
      </c>
      <c r="I24" s="8"/>
      <c r="J24" s="8"/>
      <c r="K24" s="8"/>
      <c r="L24" s="8">
        <v>2848.0873642072202</v>
      </c>
    </row>
    <row r="25" spans="1:22" x14ac:dyDescent="0.35">
      <c r="A25" s="2" t="s">
        <v>35</v>
      </c>
      <c r="B25" s="8">
        <v>1064.3833746458199</v>
      </c>
      <c r="C25" s="8">
        <v>1054.8076712173799</v>
      </c>
      <c r="D25" s="8">
        <v>1055.93470110577</v>
      </c>
      <c r="E25" s="8">
        <v>1031.4160505644099</v>
      </c>
      <c r="F25" s="8">
        <v>1044.2427207675501</v>
      </c>
      <c r="H25" s="2" t="s">
        <v>35</v>
      </c>
      <c r="I25" s="8"/>
      <c r="J25" s="8"/>
      <c r="K25" s="8"/>
      <c r="L25" s="8">
        <v>2566.1703446970196</v>
      </c>
    </row>
    <row r="26" spans="1:22" x14ac:dyDescent="0.35">
      <c r="A26" s="2" t="s">
        <v>36</v>
      </c>
      <c r="B26" s="8">
        <v>1346.8092609125399</v>
      </c>
      <c r="C26" s="8">
        <v>1362.2089139790901</v>
      </c>
      <c r="D26" s="8">
        <v>1359.6516067267</v>
      </c>
      <c r="E26" s="8">
        <v>1348.36826699826</v>
      </c>
      <c r="F26" s="8">
        <v>1175.90218984885</v>
      </c>
      <c r="H26" s="2" t="s">
        <v>36</v>
      </c>
      <c r="I26" s="8"/>
      <c r="J26" s="8"/>
      <c r="K26" s="8"/>
      <c r="L26" s="8">
        <v>3764.5066705681515</v>
      </c>
    </row>
    <row r="27" spans="1:22" x14ac:dyDescent="0.35">
      <c r="A27" s="2" t="s">
        <v>37</v>
      </c>
      <c r="B27" s="8">
        <v>1398.92324921728</v>
      </c>
      <c r="C27" s="8">
        <v>1423.76056310227</v>
      </c>
      <c r="D27" s="8">
        <v>1427.0778118905801</v>
      </c>
      <c r="E27" s="8">
        <v>1443.48798769825</v>
      </c>
      <c r="F27" s="8">
        <v>1322.5888840161699</v>
      </c>
      <c r="H27" s="2" t="s">
        <v>37</v>
      </c>
      <c r="I27" s="8"/>
      <c r="J27" s="8"/>
      <c r="K27" s="8"/>
      <c r="L27" s="8">
        <v>4261.7353281317473</v>
      </c>
    </row>
    <row r="28" spans="1:22" x14ac:dyDescent="0.35">
      <c r="A28" s="2" t="s">
        <v>38</v>
      </c>
      <c r="B28" s="8">
        <v>1294.3355979729399</v>
      </c>
      <c r="C28" s="8">
        <v>1305.8638005093601</v>
      </c>
      <c r="D28" s="8">
        <v>1305.7630574003399</v>
      </c>
      <c r="E28" s="8">
        <v>1305.0416121430901</v>
      </c>
      <c r="F28" s="8">
        <v>1213.23070256597</v>
      </c>
      <c r="H28" s="2" t="s">
        <v>38</v>
      </c>
      <c r="I28" s="8"/>
      <c r="J28" s="8"/>
      <c r="K28" s="8"/>
      <c r="L28" s="8">
        <v>3694.1464605587207</v>
      </c>
    </row>
    <row r="29" spans="1:22" x14ac:dyDescent="0.35">
      <c r="A29" s="2" t="s">
        <v>17</v>
      </c>
      <c r="B29" s="8">
        <v>1127.7867226020901</v>
      </c>
      <c r="C29" s="8">
        <v>1140.4454196746599</v>
      </c>
      <c r="D29" s="8">
        <v>1143.04976724995</v>
      </c>
      <c r="E29" s="8">
        <v>1139.6761734834399</v>
      </c>
      <c r="F29" s="8">
        <v>1078.8877899512199</v>
      </c>
      <c r="I29" s="5"/>
      <c r="J29" s="5"/>
      <c r="K29" s="5"/>
      <c r="L29" s="5"/>
    </row>
    <row r="31" spans="1:22" x14ac:dyDescent="0.35">
      <c r="B31" s="28" t="s">
        <v>18</v>
      </c>
      <c r="C31" s="28"/>
      <c r="D31" s="28"/>
      <c r="E31" s="28"/>
      <c r="F31" s="28"/>
      <c r="I31" s="28" t="s">
        <v>19</v>
      </c>
      <c r="J31" s="28"/>
      <c r="K31" s="28"/>
      <c r="L31" s="28"/>
      <c r="M31" s="28"/>
      <c r="P31" s="28" t="s">
        <v>39</v>
      </c>
      <c r="Q31" s="28"/>
      <c r="R31" s="28"/>
      <c r="S31" s="28"/>
      <c r="T31" s="28"/>
    </row>
    <row r="32" spans="1:22" x14ac:dyDescent="0.35">
      <c r="B32" s="28" t="s">
        <v>1</v>
      </c>
      <c r="C32" s="28"/>
      <c r="D32" s="28"/>
      <c r="E32" s="28"/>
      <c r="F32" s="28"/>
      <c r="I32" s="28" t="s">
        <v>1</v>
      </c>
      <c r="J32" s="28"/>
      <c r="K32" s="28"/>
      <c r="L32" s="28"/>
      <c r="M32" s="28"/>
      <c r="P32" s="28" t="s">
        <v>1</v>
      </c>
      <c r="Q32" s="28"/>
      <c r="R32" s="28"/>
      <c r="S32" s="28"/>
      <c r="T32" s="28"/>
    </row>
    <row r="33" spans="1:21" x14ac:dyDescent="0.35">
      <c r="A33" s="2" t="s">
        <v>21</v>
      </c>
      <c r="B33" s="16">
        <v>2016</v>
      </c>
      <c r="C33" s="16">
        <v>2017</v>
      </c>
      <c r="D33" s="16">
        <v>2018</v>
      </c>
      <c r="E33" s="16">
        <v>2019</v>
      </c>
      <c r="F33" s="16">
        <v>2022</v>
      </c>
      <c r="H33" s="2" t="s">
        <v>21</v>
      </c>
      <c r="I33" s="16">
        <v>2016</v>
      </c>
      <c r="J33" s="16">
        <v>2017</v>
      </c>
      <c r="K33" s="16">
        <v>2018</v>
      </c>
      <c r="L33" s="16">
        <v>2019</v>
      </c>
      <c r="M33" s="16">
        <v>2022</v>
      </c>
      <c r="O33" s="2" t="s">
        <v>21</v>
      </c>
      <c r="P33" s="16">
        <v>2016</v>
      </c>
      <c r="Q33" s="16">
        <v>2017</v>
      </c>
      <c r="R33" s="16">
        <v>2018</v>
      </c>
      <c r="S33" s="16">
        <v>2019</v>
      </c>
      <c r="T33" s="16">
        <v>2022</v>
      </c>
    </row>
    <row r="34" spans="1:21" x14ac:dyDescent="0.35">
      <c r="A34" s="2" t="s">
        <v>34</v>
      </c>
      <c r="B34" s="8">
        <v>2350.4690092992</v>
      </c>
      <c r="C34" s="8">
        <v>2298.8744847282201</v>
      </c>
      <c r="D34" s="8">
        <v>2265.6270613455699</v>
      </c>
      <c r="E34" s="8">
        <v>2280.73379257542</v>
      </c>
      <c r="F34" s="8">
        <v>2308.9359348879598</v>
      </c>
      <c r="G34" s="17"/>
      <c r="H34" s="2" t="s">
        <v>34</v>
      </c>
      <c r="I34" s="8">
        <v>2987.3191513931802</v>
      </c>
      <c r="J34" s="8">
        <v>3074.41608497587</v>
      </c>
      <c r="K34" s="8">
        <v>3044.5522079140701</v>
      </c>
      <c r="L34" s="8">
        <v>3125.32838113357</v>
      </c>
      <c r="M34" s="8">
        <v>3183.2651711943599</v>
      </c>
      <c r="N34" s="17"/>
      <c r="O34" s="2" t="s">
        <v>34</v>
      </c>
      <c r="P34" s="9">
        <f>B34/I34</f>
        <v>0.78681549917524696</v>
      </c>
      <c r="Q34" s="9">
        <f t="shared" ref="Q34:T38" si="0">C34/J34</f>
        <v>0.74774344824775507</v>
      </c>
      <c r="R34" s="9">
        <f t="shared" si="0"/>
        <v>0.7441577304722361</v>
      </c>
      <c r="S34" s="9">
        <f t="shared" si="0"/>
        <v>0.72975812920759009</v>
      </c>
      <c r="T34" s="9">
        <f t="shared" si="0"/>
        <v>0.72533571999647384</v>
      </c>
      <c r="U34" s="10"/>
    </row>
    <row r="35" spans="1:21" x14ac:dyDescent="0.35">
      <c r="A35" s="2" t="s">
        <v>35</v>
      </c>
      <c r="B35" s="8">
        <v>2072.80108653353</v>
      </c>
      <c r="C35" s="8">
        <v>2068.37415941277</v>
      </c>
      <c r="D35" s="8">
        <v>2101.6125598869698</v>
      </c>
      <c r="E35" s="8">
        <v>2034.6789205841201</v>
      </c>
      <c r="F35" s="8">
        <v>2064.2869958379401</v>
      </c>
      <c r="G35" s="17"/>
      <c r="H35" s="2" t="s">
        <v>35</v>
      </c>
      <c r="I35" s="8">
        <v>2739.8410833790599</v>
      </c>
      <c r="J35" s="8">
        <v>2789.4357177350198</v>
      </c>
      <c r="K35" s="8">
        <v>2839.7036169611802</v>
      </c>
      <c r="L35" s="8">
        <v>2837.4632799484102</v>
      </c>
      <c r="M35" s="8">
        <v>2778.2775464767101</v>
      </c>
      <c r="N35" s="17"/>
      <c r="O35" s="2" t="s">
        <v>35</v>
      </c>
      <c r="P35" s="9">
        <f t="shared" ref="P35:P38" si="1">B35/I35</f>
        <v>0.75654062533332556</v>
      </c>
      <c r="Q35" s="9">
        <f t="shared" si="0"/>
        <v>0.7415027154998427</v>
      </c>
      <c r="R35" s="9">
        <f t="shared" si="0"/>
        <v>0.74008165758366873</v>
      </c>
      <c r="S35" s="9">
        <f t="shared" si="0"/>
        <v>0.71707674067983496</v>
      </c>
      <c r="T35" s="9">
        <f t="shared" si="0"/>
        <v>0.74300963863591618</v>
      </c>
      <c r="U35" s="10"/>
    </row>
    <row r="36" spans="1:21" x14ac:dyDescent="0.35">
      <c r="A36" s="2" t="s">
        <v>36</v>
      </c>
      <c r="B36" s="8">
        <v>2714.0300444847098</v>
      </c>
      <c r="C36" s="8">
        <v>2681.6630474516501</v>
      </c>
      <c r="D36" s="8">
        <v>2792.4428504994798</v>
      </c>
      <c r="E36" s="8">
        <v>2944.9269798931</v>
      </c>
      <c r="F36" s="8">
        <v>3057.7209834353298</v>
      </c>
      <c r="G36" s="17"/>
      <c r="H36" s="2" t="s">
        <v>36</v>
      </c>
      <c r="I36" s="8">
        <v>3521.4349984755199</v>
      </c>
      <c r="J36" s="8">
        <v>3410.96768598063</v>
      </c>
      <c r="K36" s="8">
        <v>3596.1914944465302</v>
      </c>
      <c r="L36" s="8">
        <v>3778.3022034148698</v>
      </c>
      <c r="M36" s="8">
        <v>3683.2241887905702</v>
      </c>
      <c r="N36" s="17"/>
      <c r="O36" s="2" t="s">
        <v>36</v>
      </c>
      <c r="P36" s="9">
        <f t="shared" si="1"/>
        <v>0.77071706439552412</v>
      </c>
      <c r="Q36" s="9">
        <f t="shared" si="0"/>
        <v>0.78618834721698339</v>
      </c>
      <c r="R36" s="9">
        <f t="shared" si="0"/>
        <v>0.77650004311832377</v>
      </c>
      <c r="S36" s="9">
        <f t="shared" si="0"/>
        <v>0.77943129515459186</v>
      </c>
      <c r="T36" s="9">
        <f t="shared" si="0"/>
        <v>0.83017509299084191</v>
      </c>
      <c r="U36" s="10"/>
    </row>
    <row r="37" spans="1:21" x14ac:dyDescent="0.35">
      <c r="A37" s="2" t="s">
        <v>37</v>
      </c>
      <c r="B37" s="8">
        <v>3012.35599693628</v>
      </c>
      <c r="C37" s="8">
        <v>3003.2570724987299</v>
      </c>
      <c r="D37" s="8">
        <v>3053.9120101178901</v>
      </c>
      <c r="E37" s="8">
        <v>3185.4347857027301</v>
      </c>
      <c r="F37" s="8">
        <v>2897.07353627067</v>
      </c>
      <c r="G37" s="17"/>
      <c r="H37" s="2" t="s">
        <v>37</v>
      </c>
      <c r="I37" s="8">
        <v>4242.8716063062602</v>
      </c>
      <c r="J37" s="8">
        <v>4258.7687610705098</v>
      </c>
      <c r="K37" s="8">
        <v>4307.5268012215201</v>
      </c>
      <c r="L37" s="8">
        <v>4145.1975159993599</v>
      </c>
      <c r="M37" s="8">
        <v>3922.1253424513602</v>
      </c>
      <c r="N37" s="17"/>
      <c r="O37" s="2" t="s">
        <v>37</v>
      </c>
      <c r="P37" s="9">
        <f t="shared" si="1"/>
        <v>0.70998047465281733</v>
      </c>
      <c r="Q37" s="9">
        <f t="shared" si="0"/>
        <v>0.7051937404894022</v>
      </c>
      <c r="R37" s="9">
        <f t="shared" si="0"/>
        <v>0.70897109897305055</v>
      </c>
      <c r="S37" s="9">
        <f t="shared" si="0"/>
        <v>0.76846393287842107</v>
      </c>
      <c r="T37" s="9">
        <f t="shared" si="0"/>
        <v>0.7386488914349626</v>
      </c>
      <c r="U37" s="1"/>
    </row>
    <row r="38" spans="1:21" x14ac:dyDescent="0.35">
      <c r="A38" s="2" t="s">
        <v>38</v>
      </c>
      <c r="B38" s="8">
        <v>2716.6726309846499</v>
      </c>
      <c r="C38" s="8">
        <v>2706.52854441</v>
      </c>
      <c r="D38" s="8">
        <v>2759.4344640212098</v>
      </c>
      <c r="E38" s="8">
        <v>2842.2418131729501</v>
      </c>
      <c r="F38" s="8">
        <v>2699.5452309557199</v>
      </c>
      <c r="H38" s="2" t="s">
        <v>38</v>
      </c>
      <c r="I38" s="8">
        <v>3695.60613787375</v>
      </c>
      <c r="J38" s="8">
        <v>3702.8963614894001</v>
      </c>
      <c r="K38" s="8">
        <v>3768.1952565316501</v>
      </c>
      <c r="L38" s="8">
        <v>3723.19198049745</v>
      </c>
      <c r="M38" s="8">
        <v>3554.8905517748599</v>
      </c>
      <c r="O38" s="2" t="s">
        <v>38</v>
      </c>
      <c r="P38" s="9">
        <f t="shared" si="1"/>
        <v>0.735108810201207</v>
      </c>
      <c r="Q38" s="9">
        <f t="shared" si="0"/>
        <v>0.73092203512856746</v>
      </c>
      <c r="R38" s="9">
        <f t="shared" si="0"/>
        <v>0.73229603992471148</v>
      </c>
      <c r="S38" s="9">
        <f t="shared" si="0"/>
        <v>0.76338846561256357</v>
      </c>
      <c r="T38" s="9">
        <f t="shared" si="0"/>
        <v>0.75938912651133816</v>
      </c>
      <c r="U38" s="10"/>
    </row>
    <row r="39" spans="1:21" x14ac:dyDescent="0.35">
      <c r="B39" s="5"/>
      <c r="C39" s="5"/>
      <c r="D39" s="5"/>
      <c r="E39" s="5"/>
      <c r="F39" s="5"/>
      <c r="I39" s="5"/>
      <c r="J39" s="5"/>
      <c r="K39" s="5"/>
      <c r="L39" s="5"/>
      <c r="M39" s="5"/>
    </row>
    <row r="41" spans="1:21" x14ac:dyDescent="0.35">
      <c r="B41" s="28" t="s">
        <v>15</v>
      </c>
      <c r="C41" s="28"/>
      <c r="D41" s="28"/>
      <c r="E41" s="28"/>
      <c r="F41" s="28"/>
    </row>
    <row r="42" spans="1:21" x14ac:dyDescent="0.35">
      <c r="B42" s="28" t="s">
        <v>1</v>
      </c>
      <c r="C42" s="28"/>
      <c r="D42" s="28"/>
      <c r="E42" s="28"/>
      <c r="F42" s="28"/>
      <c r="G42" s="10"/>
    </row>
    <row r="43" spans="1:21" x14ac:dyDescent="0.35">
      <c r="A43" s="2" t="s">
        <v>21</v>
      </c>
      <c r="B43" s="16">
        <v>2016</v>
      </c>
      <c r="C43" s="16">
        <v>2017</v>
      </c>
      <c r="D43" s="16">
        <v>2018</v>
      </c>
      <c r="E43" s="16">
        <v>2019</v>
      </c>
      <c r="F43" s="16">
        <v>2022</v>
      </c>
    </row>
    <row r="44" spans="1:21" x14ac:dyDescent="0.35">
      <c r="A44" s="2" t="s">
        <v>34</v>
      </c>
      <c r="B44" s="9">
        <f>B24/B34</f>
        <v>0.47683609559936585</v>
      </c>
      <c r="C44" s="9">
        <f t="shared" ref="C44:F44" si="2">C24/C34</f>
        <v>0.4947086518873221</v>
      </c>
      <c r="D44" s="9">
        <f t="shared" si="2"/>
        <v>0.48970495430154681</v>
      </c>
      <c r="E44" s="9">
        <f t="shared" si="2"/>
        <v>0.48386317864696921</v>
      </c>
      <c r="F44" s="9">
        <f t="shared" si="2"/>
        <v>0.48742640375631791</v>
      </c>
    </row>
    <row r="45" spans="1:21" x14ac:dyDescent="0.35">
      <c r="A45" s="2" t="s">
        <v>35</v>
      </c>
      <c r="B45" s="9">
        <f t="shared" ref="B45:F48" si="3">B25/B35</f>
        <v>0.51350000806196616</v>
      </c>
      <c r="C45" s="9">
        <f t="shared" si="3"/>
        <v>0.50996946873328242</v>
      </c>
      <c r="D45" s="9">
        <f t="shared" si="3"/>
        <v>0.50244023149659944</v>
      </c>
      <c r="E45" s="9">
        <f t="shared" si="3"/>
        <v>0.50691833494215821</v>
      </c>
      <c r="F45" s="9">
        <f t="shared" si="3"/>
        <v>0.50586121158200126</v>
      </c>
    </row>
    <row r="46" spans="1:21" x14ac:dyDescent="0.35">
      <c r="A46" s="2" t="s">
        <v>36</v>
      </c>
      <c r="B46" s="9">
        <f t="shared" si="3"/>
        <v>0.4962396284630104</v>
      </c>
      <c r="C46" s="9">
        <f t="shared" si="3"/>
        <v>0.50797169140007348</v>
      </c>
      <c r="D46" s="9">
        <f t="shared" si="3"/>
        <v>0.48690400467228945</v>
      </c>
      <c r="E46" s="9">
        <f t="shared" si="3"/>
        <v>0.45786135826267765</v>
      </c>
      <c r="F46" s="9">
        <f t="shared" si="3"/>
        <v>0.38456817879037852</v>
      </c>
    </row>
    <row r="47" spans="1:21" x14ac:dyDescent="0.35">
      <c r="A47" s="2" t="s">
        <v>37</v>
      </c>
      <c r="B47" s="9">
        <f t="shared" si="3"/>
        <v>0.46439506175234818</v>
      </c>
      <c r="C47" s="9">
        <f t="shared" si="3"/>
        <v>0.47407215857072527</v>
      </c>
      <c r="D47" s="9">
        <f t="shared" si="3"/>
        <v>0.46729499971267691</v>
      </c>
      <c r="E47" s="9">
        <f t="shared" si="3"/>
        <v>0.45315257878676241</v>
      </c>
      <c r="F47" s="9">
        <f t="shared" si="3"/>
        <v>0.45652582423527477</v>
      </c>
    </row>
    <row r="48" spans="1:21" x14ac:dyDescent="0.35">
      <c r="A48" s="2" t="s">
        <v>38</v>
      </c>
      <c r="B48" s="9">
        <f t="shared" si="3"/>
        <v>0.47644150539544833</v>
      </c>
      <c r="C48" s="9">
        <f t="shared" si="3"/>
        <v>0.48248661674249116</v>
      </c>
      <c r="D48" s="9">
        <f t="shared" si="3"/>
        <v>0.47319951766403084</v>
      </c>
      <c r="E48" s="9">
        <f t="shared" si="3"/>
        <v>0.45915924749773518</v>
      </c>
      <c r="F48" s="9">
        <f t="shared" si="3"/>
        <v>0.44942040187133664</v>
      </c>
    </row>
  </sheetData>
  <mergeCells count="24">
    <mergeCell ref="P31:T31"/>
    <mergeCell ref="B32:F32"/>
    <mergeCell ref="I32:M32"/>
    <mergeCell ref="P32:T32"/>
    <mergeCell ref="B41:F41"/>
    <mergeCell ref="B42:F42"/>
    <mergeCell ref="B21:F21"/>
    <mergeCell ref="I21:L21"/>
    <mergeCell ref="B22:F22"/>
    <mergeCell ref="I22:L22"/>
    <mergeCell ref="B31:F31"/>
    <mergeCell ref="I31:M31"/>
    <mergeCell ref="B11:E11"/>
    <mergeCell ref="I11:L11"/>
    <mergeCell ref="P11:S11"/>
    <mergeCell ref="B12:E12"/>
    <mergeCell ref="I12:L12"/>
    <mergeCell ref="P12:S12"/>
    <mergeCell ref="B2:E2"/>
    <mergeCell ref="I2:L2"/>
    <mergeCell ref="P2:S2"/>
    <mergeCell ref="B3:E3"/>
    <mergeCell ref="I3:L3"/>
    <mergeCell ref="P3:S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71E63-AC34-4315-A629-7986EE6BAE37}">
  <dimension ref="A2:V73"/>
  <sheetViews>
    <sheetView showGridLines="0" topLeftCell="A3" zoomScale="60" zoomScaleNormal="60" workbookViewId="0">
      <selection activeCell="M17" sqref="M17"/>
    </sheetView>
  </sheetViews>
  <sheetFormatPr defaultRowHeight="14.5" x14ac:dyDescent="0.35"/>
  <cols>
    <col min="1" max="1" width="18.7265625" customWidth="1"/>
    <col min="2" max="5" width="13.36328125" customWidth="1"/>
    <col min="6" max="6" width="15.7265625" customWidth="1"/>
    <col min="7" max="7" width="12.08984375" bestFit="1" customWidth="1"/>
    <col min="8" max="8" width="18.7265625" customWidth="1"/>
    <col min="9" max="12" width="13.36328125" customWidth="1"/>
    <col min="13" max="13" width="17.08984375" customWidth="1"/>
    <col min="14" max="14" width="18.7265625" customWidth="1"/>
    <col min="15" max="18" width="13.36328125" customWidth="1"/>
  </cols>
  <sheetData>
    <row r="2" spans="1:18" x14ac:dyDescent="0.35">
      <c r="B2" s="28" t="s">
        <v>0</v>
      </c>
      <c r="C2" s="28"/>
      <c r="D2" s="28"/>
      <c r="E2" s="28"/>
      <c r="I2" s="28" t="s">
        <v>0</v>
      </c>
      <c r="J2" s="28"/>
      <c r="K2" s="28"/>
      <c r="L2" s="28"/>
      <c r="O2" s="28" t="s">
        <v>0</v>
      </c>
      <c r="P2" s="28"/>
      <c r="Q2" s="28"/>
      <c r="R2" s="28"/>
    </row>
    <row r="3" spans="1:18" x14ac:dyDescent="0.35">
      <c r="B3" s="28" t="s">
        <v>1</v>
      </c>
      <c r="C3" s="28"/>
      <c r="D3" s="28"/>
      <c r="E3" s="28"/>
      <c r="I3" s="28" t="s">
        <v>2</v>
      </c>
      <c r="J3" s="28"/>
      <c r="K3" s="28"/>
      <c r="L3" s="28"/>
      <c r="O3" s="28" t="s">
        <v>3</v>
      </c>
      <c r="P3" s="28"/>
      <c r="Q3" s="28"/>
      <c r="R3" s="28"/>
    </row>
    <row r="4" spans="1:18" x14ac:dyDescent="0.35">
      <c r="A4" s="2" t="s">
        <v>21</v>
      </c>
      <c r="B4" s="2">
        <v>2016</v>
      </c>
      <c r="C4" s="2">
        <v>2017</v>
      </c>
      <c r="D4" s="2">
        <v>2018</v>
      </c>
      <c r="E4" s="2">
        <v>2019</v>
      </c>
      <c r="H4" s="2" t="s">
        <v>21</v>
      </c>
      <c r="I4" s="2">
        <v>2016</v>
      </c>
      <c r="J4" s="2">
        <v>2017</v>
      </c>
      <c r="K4" s="2">
        <v>2018</v>
      </c>
      <c r="L4" s="2">
        <v>2019</v>
      </c>
      <c r="N4" s="2" t="s">
        <v>21</v>
      </c>
      <c r="O4" s="2">
        <v>2016</v>
      </c>
      <c r="P4" s="2">
        <v>2017</v>
      </c>
      <c r="Q4" s="2">
        <v>2018</v>
      </c>
      <c r="R4" s="2">
        <v>2019</v>
      </c>
    </row>
    <row r="5" spans="1:18" x14ac:dyDescent="0.35">
      <c r="A5" s="2" t="s">
        <v>22</v>
      </c>
      <c r="B5" s="14">
        <f>'[1]2016'!H9</f>
        <v>0.18950441546362656</v>
      </c>
      <c r="C5" s="14">
        <f>'[1]2017'!H9</f>
        <v>0.19533364910837997</v>
      </c>
      <c r="D5" s="14">
        <f>'[1]2018'!H9</f>
        <v>0.20162837991565774</v>
      </c>
      <c r="E5" s="14">
        <f>'[1]2019'!H9</f>
        <v>0.19091976622515885</v>
      </c>
      <c r="F5" s="1"/>
      <c r="H5" s="2" t="s">
        <v>22</v>
      </c>
      <c r="I5" s="14">
        <f>'[1]2016'!F9</f>
        <v>0.13029219024797595</v>
      </c>
      <c r="J5" s="14">
        <f>'[1]2017'!F9</f>
        <v>0.12962937846749634</v>
      </c>
      <c r="K5" s="14">
        <f>'[1]2018'!F9</f>
        <v>0.13538828427560248</v>
      </c>
      <c r="L5" s="14">
        <f>'[1]2019'!F9</f>
        <v>0.12871179548195233</v>
      </c>
      <c r="N5" s="2" t="s">
        <v>22</v>
      </c>
      <c r="O5" s="14">
        <f>'[1]2016'!G9</f>
        <v>5.9212225215650595E-2</v>
      </c>
      <c r="P5" s="14">
        <f>'[1]2017'!G9</f>
        <v>6.5704270640883647E-2</v>
      </c>
      <c r="Q5" s="14">
        <f>'[1]2018'!G9</f>
        <v>6.6240095640055244E-2</v>
      </c>
      <c r="R5" s="14">
        <f>'[1]2019'!G9</f>
        <v>6.2207970743206525E-2</v>
      </c>
    </row>
    <row r="6" spans="1:18" x14ac:dyDescent="0.35">
      <c r="A6" s="2" t="s">
        <v>23</v>
      </c>
      <c r="B6" s="14">
        <f>'[1]2016'!H10</f>
        <v>0.15045735030214105</v>
      </c>
      <c r="C6" s="14">
        <f>'[1]2017'!H10</f>
        <v>0.16459881745498456</v>
      </c>
      <c r="D6" s="14">
        <f>'[1]2018'!H10</f>
        <v>0.16378130864410786</v>
      </c>
      <c r="E6" s="14">
        <f>'[1]2019'!H10</f>
        <v>0.14968563815503658</v>
      </c>
      <c r="F6" s="1"/>
      <c r="H6" s="2" t="s">
        <v>23</v>
      </c>
      <c r="I6" s="14">
        <f>'[1]2016'!F10</f>
        <v>0.10466022310472574</v>
      </c>
      <c r="J6" s="14">
        <f>'[1]2017'!F10</f>
        <v>0.11538965497357567</v>
      </c>
      <c r="K6" s="14">
        <f>'[1]2018'!F10</f>
        <v>0.11511647628714093</v>
      </c>
      <c r="L6" s="14">
        <f>'[1]2019'!F10</f>
        <v>0.10417752300818409</v>
      </c>
      <c r="N6" s="2" t="s">
        <v>23</v>
      </c>
      <c r="O6" s="14">
        <f>'[1]2016'!G10</f>
        <v>4.5797127197415292E-2</v>
      </c>
      <c r="P6" s="14">
        <f>'[1]2017'!G10</f>
        <v>4.9209162481408893E-2</v>
      </c>
      <c r="Q6" s="14">
        <f>'[1]2018'!G10</f>
        <v>4.866483235696694E-2</v>
      </c>
      <c r="R6" s="14">
        <f>'[1]2019'!G10</f>
        <v>4.550811514685249E-2</v>
      </c>
    </row>
    <row r="7" spans="1:18" x14ac:dyDescent="0.35">
      <c r="A7" s="2" t="s">
        <v>24</v>
      </c>
      <c r="B7" s="14">
        <f>'[1]2016'!H11</f>
        <v>0.18125547590138366</v>
      </c>
      <c r="C7" s="14">
        <f>'[1]2017'!H11</f>
        <v>0.1671448211472035</v>
      </c>
      <c r="D7" s="14">
        <f>'[1]2018'!H11</f>
        <v>0.16165151151275092</v>
      </c>
      <c r="E7" s="14">
        <f>'[1]2019'!H11</f>
        <v>0.17117416375906108</v>
      </c>
      <c r="F7" s="1"/>
      <c r="H7" s="2" t="s">
        <v>24</v>
      </c>
      <c r="I7" s="14">
        <f>'[1]2016'!F11</f>
        <v>0.12329656062025952</v>
      </c>
      <c r="J7" s="14">
        <f>'[1]2017'!F11</f>
        <v>0.11447741262717109</v>
      </c>
      <c r="K7" s="14">
        <f>'[1]2018'!F11</f>
        <v>0.11114821120331138</v>
      </c>
      <c r="L7" s="14">
        <f>'[1]2019'!F11</f>
        <v>0.11967349984257547</v>
      </c>
      <c r="N7" s="2" t="s">
        <v>24</v>
      </c>
      <c r="O7" s="14">
        <f>'[1]2016'!G11</f>
        <v>5.7958915281124151E-2</v>
      </c>
      <c r="P7" s="14">
        <f>'[1]2017'!G11</f>
        <v>5.2667408520032419E-2</v>
      </c>
      <c r="Q7" s="14">
        <f>'[1]2018'!G11</f>
        <v>5.0503300309439517E-2</v>
      </c>
      <c r="R7" s="14">
        <f>'[1]2019'!G11</f>
        <v>5.1500663916485605E-2</v>
      </c>
    </row>
    <row r="8" spans="1:18" x14ac:dyDescent="0.35">
      <c r="A8" s="2" t="s">
        <v>25</v>
      </c>
      <c r="B8" s="14">
        <f>'[1]2016'!H12</f>
        <v>0.19283777391682602</v>
      </c>
      <c r="C8" s="14">
        <f>'[1]2017'!H12</f>
        <v>0.18959584716338893</v>
      </c>
      <c r="D8" s="14">
        <f>'[1]2018'!H12</f>
        <v>0.17985437727783718</v>
      </c>
      <c r="E8" s="14">
        <f>'[1]2019'!H12</f>
        <v>0.18704527396825735</v>
      </c>
      <c r="F8" s="1"/>
      <c r="H8" s="2" t="s">
        <v>25</v>
      </c>
      <c r="I8" s="14">
        <f>'[1]2016'!F12</f>
        <v>0.12720867193163551</v>
      </c>
      <c r="J8" s="14">
        <f>'[1]2017'!F12</f>
        <v>0.12658212456864534</v>
      </c>
      <c r="K8" s="14">
        <f>'[1]2018'!F12</f>
        <v>0.12176326066646005</v>
      </c>
      <c r="L8" s="14">
        <f>'[1]2019'!F12</f>
        <v>0.12539827732872794</v>
      </c>
      <c r="N8" s="2" t="s">
        <v>25</v>
      </c>
      <c r="O8" s="14">
        <f>'[1]2016'!G12</f>
        <v>6.5629101985190494E-2</v>
      </c>
      <c r="P8" s="14">
        <f>'[1]2017'!G12</f>
        <v>6.3013722594743568E-2</v>
      </c>
      <c r="Q8" s="14">
        <f>'[1]2018'!G12</f>
        <v>5.8091116611377121E-2</v>
      </c>
      <c r="R8" s="14">
        <f>'[1]2019'!G12</f>
        <v>6.1646996639529411E-2</v>
      </c>
    </row>
    <row r="9" spans="1:18" x14ac:dyDescent="0.35">
      <c r="A9" s="2" t="s">
        <v>26</v>
      </c>
      <c r="B9" s="14">
        <f>'[1]2016'!H13</f>
        <v>0.19091974914189558</v>
      </c>
      <c r="C9" s="14">
        <f>'[1]2017'!H13</f>
        <v>0.19451021002652774</v>
      </c>
      <c r="D9" s="14">
        <f>'[1]2018'!H13</f>
        <v>0.20063083457378661</v>
      </c>
      <c r="E9" s="14">
        <f>'[1]2019'!H13</f>
        <v>0.20611302351246982</v>
      </c>
      <c r="F9" s="1"/>
      <c r="H9" s="2" t="s">
        <v>26</v>
      </c>
      <c r="I9" s="14">
        <f>'[1]2016'!F13</f>
        <v>0.13260790818541796</v>
      </c>
      <c r="J9" s="14">
        <f>'[1]2017'!F13</f>
        <v>0.13405990699788647</v>
      </c>
      <c r="K9" s="14">
        <f>'[1]2018'!F13</f>
        <v>0.14104413782048911</v>
      </c>
      <c r="L9" s="14">
        <f>'[1]2019'!F13</f>
        <v>0.14368306134861744</v>
      </c>
      <c r="N9" s="2" t="s">
        <v>26</v>
      </c>
      <c r="O9" s="14">
        <f>'[1]2016'!G13</f>
        <v>5.8311840956477602E-2</v>
      </c>
      <c r="P9" s="14">
        <f>'[1]2017'!G13</f>
        <v>6.045030302864126E-2</v>
      </c>
      <c r="Q9" s="14">
        <f>'[1]2018'!G13</f>
        <v>5.9586696753297502E-2</v>
      </c>
      <c r="R9" s="14">
        <f>'[1]2019'!G13</f>
        <v>6.2429962163852402E-2</v>
      </c>
    </row>
    <row r="10" spans="1:18" x14ac:dyDescent="0.35">
      <c r="A10" s="2" t="s">
        <v>27</v>
      </c>
      <c r="B10" s="14">
        <f>'[1]2016'!H14</f>
        <v>0.18137798849356485</v>
      </c>
      <c r="C10" s="14">
        <f>'[1]2017'!H14</f>
        <v>0.16706618808771251</v>
      </c>
      <c r="D10" s="14">
        <f>'[1]2018'!H14</f>
        <v>0.16913045281427536</v>
      </c>
      <c r="E10" s="14">
        <f>'[1]2019'!H14</f>
        <v>0.16807734898198912</v>
      </c>
      <c r="F10" s="1"/>
      <c r="H10" s="2" t="s">
        <v>27</v>
      </c>
      <c r="I10" s="14">
        <f>'[1]2016'!F14</f>
        <v>0.12175469653439469</v>
      </c>
      <c r="J10" s="14">
        <f>'[1]2017'!F14</f>
        <v>0.11302194936829049</v>
      </c>
      <c r="K10" s="14">
        <f>'[1]2018'!F14</f>
        <v>0.11903170806674154</v>
      </c>
      <c r="L10" s="14">
        <f>'[1]2019'!F14</f>
        <v>0.11713961509992697</v>
      </c>
      <c r="N10" s="2" t="s">
        <v>27</v>
      </c>
      <c r="O10" s="14">
        <f>'[1]2016'!G14</f>
        <v>5.9623291959170148E-2</v>
      </c>
      <c r="P10" s="14">
        <f>'[1]2017'!G14</f>
        <v>5.404423871942203E-2</v>
      </c>
      <c r="Q10" s="14">
        <f>'[1]2018'!G14</f>
        <v>5.0098744747533813E-2</v>
      </c>
      <c r="R10" s="14">
        <f>'[1]2019'!G14</f>
        <v>5.0937733882062158E-2</v>
      </c>
    </row>
    <row r="11" spans="1:18" x14ac:dyDescent="0.35">
      <c r="A11" s="2" t="s">
        <v>28</v>
      </c>
      <c r="B11" s="14">
        <f>'[1]2016'!H15</f>
        <v>0.20420189539474487</v>
      </c>
      <c r="C11" s="14">
        <f>'[1]2017'!H15</f>
        <v>0.19487150682099508</v>
      </c>
      <c r="D11" s="14">
        <f>'[1]2018'!H15</f>
        <v>0.17193772425559037</v>
      </c>
      <c r="E11" s="14">
        <f>'[1]2019'!H15</f>
        <v>0.19105744335251226</v>
      </c>
      <c r="F11" s="1"/>
      <c r="H11" s="2" t="s">
        <v>28</v>
      </c>
      <c r="I11" s="14">
        <f>'[1]2016'!F15</f>
        <v>0.1426603518987648</v>
      </c>
      <c r="J11" s="14">
        <f>'[1]2017'!F15</f>
        <v>0.13845225034395814</v>
      </c>
      <c r="K11" s="14">
        <f>'[1]2018'!F15</f>
        <v>0.11938261506154839</v>
      </c>
      <c r="L11" s="14">
        <f>'[1]2019'!F15</f>
        <v>0.13154965542518218</v>
      </c>
      <c r="N11" s="2" t="s">
        <v>28</v>
      </c>
      <c r="O11" s="14">
        <f>'[1]2016'!G15</f>
        <v>6.1541543495980067E-2</v>
      </c>
      <c r="P11" s="14">
        <f>'[1]2017'!G15</f>
        <v>5.6419256477036966E-2</v>
      </c>
      <c r="Q11" s="14">
        <f>'[1]2018'!G15</f>
        <v>5.2555109194041993E-2</v>
      </c>
      <c r="R11" s="14">
        <f>'[1]2019'!G15</f>
        <v>5.9507787927330059E-2</v>
      </c>
    </row>
    <row r="12" spans="1:18" x14ac:dyDescent="0.35">
      <c r="A12" s="2" t="s">
        <v>29</v>
      </c>
      <c r="B12" s="14">
        <f>'[1]2016'!H16</f>
        <v>0.185116830868405</v>
      </c>
      <c r="C12" s="14">
        <f>'[1]2017'!H16</f>
        <v>0.17235629516432233</v>
      </c>
      <c r="D12" s="14">
        <f>'[1]2018'!H16</f>
        <v>0.17002331002336418</v>
      </c>
      <c r="E12" s="14">
        <f>'[1]2019'!H16</f>
        <v>0.159696328961005</v>
      </c>
      <c r="F12" s="1"/>
      <c r="H12" s="2" t="s">
        <v>29</v>
      </c>
      <c r="I12" s="14">
        <f>'[1]2016'!F16</f>
        <v>0.13035864471332162</v>
      </c>
      <c r="J12" s="14">
        <f>'[1]2017'!F16</f>
        <v>0.12092021143974865</v>
      </c>
      <c r="K12" s="14">
        <f>'[1]2018'!F16</f>
        <v>0.11900512605154101</v>
      </c>
      <c r="L12" s="14">
        <f>'[1]2019'!F16</f>
        <v>0.11352813937233884</v>
      </c>
      <c r="N12" s="2" t="s">
        <v>29</v>
      </c>
      <c r="O12" s="14">
        <f>'[1]2016'!G16</f>
        <v>5.4758186155083384E-2</v>
      </c>
      <c r="P12" s="14">
        <f>'[1]2017'!G16</f>
        <v>5.1436083724573672E-2</v>
      </c>
      <c r="Q12" s="14">
        <f>'[1]2018'!G16</f>
        <v>5.1018183971823186E-2</v>
      </c>
      <c r="R12" s="14">
        <f>'[1]2019'!G16</f>
        <v>4.6168189588666135E-2</v>
      </c>
    </row>
    <row r="13" spans="1:18" x14ac:dyDescent="0.35">
      <c r="A13" s="2" t="s">
        <v>30</v>
      </c>
      <c r="B13" s="14">
        <f>'[1]2016'!H17</f>
        <v>0.18004412754370205</v>
      </c>
      <c r="C13" s="14">
        <f>'[1]2017'!H17</f>
        <v>0.18991252807604092</v>
      </c>
      <c r="D13" s="14">
        <f>'[1]2018'!H17</f>
        <v>0.18272889898858941</v>
      </c>
      <c r="E13" s="14">
        <f>'[1]2019'!H17</f>
        <v>0.17898235066076193</v>
      </c>
      <c r="F13" s="1"/>
      <c r="H13" s="2" t="s">
        <v>30</v>
      </c>
      <c r="I13" s="14">
        <f>'[1]2016'!F17</f>
        <v>0.12466407208140594</v>
      </c>
      <c r="J13" s="14">
        <f>'[1]2017'!F17</f>
        <v>0.13253354741359222</v>
      </c>
      <c r="K13" s="14">
        <f>'[1]2018'!F17</f>
        <v>0.1325367281050808</v>
      </c>
      <c r="L13" s="14">
        <f>'[1]2019'!F17</f>
        <v>0.12670187087650822</v>
      </c>
      <c r="N13" s="2" t="s">
        <v>30</v>
      </c>
      <c r="O13" s="14">
        <f>'[1]2016'!G17</f>
        <v>5.5380055462296129E-2</v>
      </c>
      <c r="P13" s="14">
        <f>'[1]2017'!G17</f>
        <v>5.7378980662448696E-2</v>
      </c>
      <c r="Q13" s="14">
        <f>'[1]2018'!G17</f>
        <v>5.0192170883508615E-2</v>
      </c>
      <c r="R13" s="14">
        <f>'[1]2019'!G17</f>
        <v>5.2280479784253694E-2</v>
      </c>
    </row>
    <row r="14" spans="1:18" x14ac:dyDescent="0.35">
      <c r="A14" s="2" t="s">
        <v>31</v>
      </c>
      <c r="B14" s="14">
        <f>'[1]2016'!I17</f>
        <v>0.17585998199621261</v>
      </c>
      <c r="C14" s="14">
        <f>'[1]2017'!I17</f>
        <v>0.17451723122368046</v>
      </c>
      <c r="D14" s="14">
        <f>'[1]2018'!I17</f>
        <v>0.17204084390478394</v>
      </c>
      <c r="E14" s="14">
        <f>'[1]2019'!I17</f>
        <v>0.16998125325946223</v>
      </c>
      <c r="H14" s="2" t="s">
        <v>31</v>
      </c>
      <c r="I14" s="14">
        <f>'[1]2016'!J17</f>
        <v>0.12043221752196936</v>
      </c>
      <c r="J14" s="14">
        <f>'[1]2017'!J17</f>
        <v>0.12006191074417821</v>
      </c>
      <c r="K14" s="14">
        <f>'[1]2018'!J17</f>
        <v>0.1198366253951432</v>
      </c>
      <c r="L14" s="14">
        <f>'[1]2019'!J17</f>
        <v>0.11793613486682916</v>
      </c>
      <c r="N14" s="2" t="s">
        <v>31</v>
      </c>
      <c r="O14" s="14">
        <f>'[1]2016'!K17</f>
        <v>5.5427764474243198E-2</v>
      </c>
      <c r="P14" s="14">
        <f>'[1]2017'!K17</f>
        <v>5.4455320479502266E-2</v>
      </c>
      <c r="Q14" s="14">
        <f>'[1]2018'!K17</f>
        <v>5.2204218509640757E-2</v>
      </c>
      <c r="R14" s="14">
        <f>'[1]2019'!K17</f>
        <v>5.2045118392633066E-2</v>
      </c>
    </row>
    <row r="17" spans="1:22" x14ac:dyDescent="0.35">
      <c r="B17" s="28" t="s">
        <v>13</v>
      </c>
      <c r="C17" s="28"/>
      <c r="D17" s="28"/>
      <c r="E17" s="28"/>
      <c r="I17" s="28" t="s">
        <v>32</v>
      </c>
      <c r="J17" s="28"/>
      <c r="K17" s="28"/>
      <c r="L17" s="28"/>
      <c r="O17" s="28" t="s">
        <v>32</v>
      </c>
      <c r="P17" s="28"/>
      <c r="Q17" s="28"/>
      <c r="R17" s="28"/>
    </row>
    <row r="18" spans="1:22" x14ac:dyDescent="0.35">
      <c r="B18" s="28" t="s">
        <v>1</v>
      </c>
      <c r="C18" s="28"/>
      <c r="D18" s="28"/>
      <c r="E18" s="28"/>
      <c r="I18" s="28" t="s">
        <v>2</v>
      </c>
      <c r="J18" s="28"/>
      <c r="K18" s="28"/>
      <c r="L18" s="28"/>
      <c r="O18" s="28" t="s">
        <v>3</v>
      </c>
      <c r="P18" s="28"/>
      <c r="Q18" s="28"/>
      <c r="R18" s="28"/>
    </row>
    <row r="19" spans="1:22" x14ac:dyDescent="0.35">
      <c r="A19" s="2" t="s">
        <v>21</v>
      </c>
      <c r="B19" s="2">
        <v>2016</v>
      </c>
      <c r="C19" s="2">
        <v>2017</v>
      </c>
      <c r="D19" s="2">
        <v>2018</v>
      </c>
      <c r="E19" s="2">
        <v>2019</v>
      </c>
      <c r="H19" s="2" t="s">
        <v>21</v>
      </c>
      <c r="I19" s="2">
        <v>2016</v>
      </c>
      <c r="J19" s="2">
        <v>2017</v>
      </c>
      <c r="K19" s="2">
        <v>2018</v>
      </c>
      <c r="L19" s="2">
        <v>2019</v>
      </c>
      <c r="N19" s="2" t="s">
        <v>21</v>
      </c>
      <c r="O19" s="2">
        <v>2016</v>
      </c>
      <c r="P19" s="2">
        <v>2017</v>
      </c>
      <c r="Q19" s="2">
        <v>2018</v>
      </c>
      <c r="R19" s="2">
        <v>2019</v>
      </c>
    </row>
    <row r="20" spans="1:22" x14ac:dyDescent="0.35">
      <c r="A20" s="2" t="s">
        <v>22</v>
      </c>
      <c r="B20" s="8">
        <v>5.7592849717910104</v>
      </c>
      <c r="C20" s="8">
        <v>6.2037073004968004</v>
      </c>
      <c r="D20" s="8">
        <v>6.6409709143632396</v>
      </c>
      <c r="E20" s="8">
        <v>5.94141768974219</v>
      </c>
      <c r="H20" s="2" t="s">
        <v>22</v>
      </c>
      <c r="I20" s="15">
        <v>21.613325880244499</v>
      </c>
      <c r="J20" s="15">
        <v>21.2347397901238</v>
      </c>
      <c r="K20" s="15">
        <v>21.424326323889101</v>
      </c>
      <c r="L20" s="15">
        <v>21.764180452564599</v>
      </c>
      <c r="M20" s="6"/>
      <c r="N20" s="2" t="s">
        <v>22</v>
      </c>
      <c r="O20" s="15">
        <v>10.999317245742899</v>
      </c>
      <c r="P20" s="15">
        <v>12.0953973776877</v>
      </c>
      <c r="Q20" s="15">
        <v>11.6412242528248</v>
      </c>
      <c r="R20" s="15">
        <v>11.6510724902917</v>
      </c>
      <c r="S20" s="6"/>
      <c r="T20" s="6"/>
      <c r="U20" s="19"/>
      <c r="V20" s="11"/>
    </row>
    <row r="21" spans="1:22" x14ac:dyDescent="0.35">
      <c r="A21" s="2" t="s">
        <v>23</v>
      </c>
      <c r="B21" s="8">
        <v>5.5060836870456598</v>
      </c>
      <c r="C21" s="8">
        <v>5.72449936938402</v>
      </c>
      <c r="D21" s="8">
        <v>6.05542073111992</v>
      </c>
      <c r="E21" s="8">
        <v>5.4692649610765001</v>
      </c>
      <c r="H21" s="2" t="s">
        <v>23</v>
      </c>
      <c r="I21" s="15">
        <v>21.6209948187979</v>
      </c>
      <c r="J21" s="15">
        <v>22.9434330128034</v>
      </c>
      <c r="K21" s="15">
        <v>22.309235326121499</v>
      </c>
      <c r="L21" s="15">
        <v>21.175329256117099</v>
      </c>
      <c r="M21" s="6"/>
      <c r="N21" s="2" t="s">
        <v>23</v>
      </c>
      <c r="O21" s="15">
        <v>10.272994889776999</v>
      </c>
      <c r="P21" s="15">
        <v>10.5695724475974</v>
      </c>
      <c r="Q21" s="15">
        <v>10.002709011406001</v>
      </c>
      <c r="R21" s="15">
        <v>9.8817349009641209</v>
      </c>
      <c r="S21" s="6"/>
      <c r="T21" s="6"/>
      <c r="U21" s="19"/>
      <c r="V21" s="11"/>
    </row>
    <row r="22" spans="1:22" x14ac:dyDescent="0.35">
      <c r="A22" s="2" t="s">
        <v>24</v>
      </c>
      <c r="B22" s="8">
        <v>5.69885924549272</v>
      </c>
      <c r="C22" s="8">
        <v>5.6043149959707499</v>
      </c>
      <c r="D22" s="8">
        <v>5.5703412772015497</v>
      </c>
      <c r="E22" s="8">
        <v>5.7750675711407498</v>
      </c>
      <c r="H22" s="2" t="s">
        <v>24</v>
      </c>
      <c r="I22" s="15">
        <v>21.856347438577501</v>
      </c>
      <c r="J22" s="15">
        <v>21.156533187118399</v>
      </c>
      <c r="K22" s="15">
        <v>20.362494086316602</v>
      </c>
      <c r="L22" s="15">
        <v>22.114174457992501</v>
      </c>
      <c r="M22" s="6"/>
      <c r="N22" s="2" t="s">
        <v>24</v>
      </c>
      <c r="O22" s="15">
        <v>11.151387136478601</v>
      </c>
      <c r="P22" s="15">
        <v>10.397926008364999</v>
      </c>
      <c r="Q22" s="15">
        <v>9.9594438307798008</v>
      </c>
      <c r="R22" s="15">
        <v>10.2393072226256</v>
      </c>
      <c r="S22" s="6"/>
      <c r="T22" s="6"/>
      <c r="U22" s="19"/>
      <c r="V22" s="11"/>
    </row>
    <row r="23" spans="1:22" x14ac:dyDescent="0.35">
      <c r="A23" s="2" t="s">
        <v>25</v>
      </c>
      <c r="B23" s="8">
        <v>5.0924331464166999</v>
      </c>
      <c r="C23" s="8">
        <v>4.9660299565789296</v>
      </c>
      <c r="D23" s="8">
        <v>5.1465539063470098</v>
      </c>
      <c r="E23" s="21">
        <v>4.9785913310038001</v>
      </c>
      <c r="H23" s="2" t="s">
        <v>25</v>
      </c>
      <c r="I23" s="15">
        <v>21.4336212178994</v>
      </c>
      <c r="J23" s="15">
        <v>21.5532478195897</v>
      </c>
      <c r="K23" s="15">
        <v>21.0607344463617</v>
      </c>
      <c r="L23" s="15">
        <v>20.8028212363288</v>
      </c>
      <c r="M23" s="6"/>
      <c r="N23" s="2" t="s">
        <v>25</v>
      </c>
      <c r="O23" s="15">
        <v>11.564257505566699</v>
      </c>
      <c r="P23" s="15">
        <v>11.173999146138</v>
      </c>
      <c r="Q23" s="15">
        <v>10.546111923220501</v>
      </c>
      <c r="R23" s="15">
        <v>10.767712610146599</v>
      </c>
      <c r="S23" s="6"/>
      <c r="T23" s="6"/>
      <c r="U23" s="19"/>
      <c r="V23" s="11"/>
    </row>
    <row r="24" spans="1:22" x14ac:dyDescent="0.35">
      <c r="A24" s="2" t="s">
        <v>26</v>
      </c>
      <c r="B24" s="8">
        <v>5.71450546993995</v>
      </c>
      <c r="C24" s="8">
        <v>5.7004561016944297</v>
      </c>
      <c r="D24" s="8">
        <v>5.4622360919638302</v>
      </c>
      <c r="E24" s="8">
        <v>5.8303095162555598</v>
      </c>
      <c r="H24" s="2" t="s">
        <v>26</v>
      </c>
      <c r="I24" s="15">
        <v>23.0125001520789</v>
      </c>
      <c r="J24" s="15">
        <v>22.816037647721799</v>
      </c>
      <c r="K24" s="15">
        <v>23.559143054425501</v>
      </c>
      <c r="L24" s="15">
        <v>25.274932878324101</v>
      </c>
      <c r="M24" s="6"/>
      <c r="N24" s="2" t="s">
        <v>26</v>
      </c>
      <c r="O24" s="15">
        <v>11.3164668420374</v>
      </c>
      <c r="P24" s="15">
        <v>11.372420426070899</v>
      </c>
      <c r="Q24" s="15">
        <v>10.897247076546201</v>
      </c>
      <c r="R24" s="15">
        <v>11.8054963706671</v>
      </c>
      <c r="S24" s="6"/>
      <c r="T24" s="6"/>
      <c r="U24" s="19"/>
      <c r="V24" s="11"/>
    </row>
    <row r="25" spans="1:22" x14ac:dyDescent="0.35">
      <c r="A25" s="2" t="s">
        <v>27</v>
      </c>
      <c r="B25" s="8">
        <v>6.01208285892681</v>
      </c>
      <c r="C25" s="8">
        <v>6.4838111876996196</v>
      </c>
      <c r="D25" s="8">
        <v>5.9316732761195503</v>
      </c>
      <c r="E25" s="8">
        <v>6.0463980786320102</v>
      </c>
      <c r="H25" s="2" t="s">
        <v>27</v>
      </c>
      <c r="I25" s="15">
        <v>22.569304102436199</v>
      </c>
      <c r="J25" s="15">
        <v>21.592550093482</v>
      </c>
      <c r="K25" s="15">
        <v>23.1224096800788</v>
      </c>
      <c r="L25" s="15">
        <v>22.439632677031</v>
      </c>
      <c r="M25" s="6"/>
      <c r="N25" s="2" t="s">
        <v>27</v>
      </c>
      <c r="O25" s="15">
        <v>12.260726938069</v>
      </c>
      <c r="P25" s="15">
        <v>11.497680032566199</v>
      </c>
      <c r="Q25" s="15">
        <v>10.938230245300399</v>
      </c>
      <c r="R25" s="15">
        <v>10.8806457846909</v>
      </c>
      <c r="S25" s="6"/>
      <c r="T25" s="6"/>
      <c r="U25" s="19"/>
      <c r="V25" s="11"/>
    </row>
    <row r="26" spans="1:22" x14ac:dyDescent="0.35">
      <c r="A26" s="2" t="s">
        <v>28</v>
      </c>
      <c r="B26" s="8">
        <v>5.5291471326672097</v>
      </c>
      <c r="C26" s="8">
        <v>6.2346152972611399</v>
      </c>
      <c r="D26" s="8">
        <v>5.1243999936996696</v>
      </c>
      <c r="E26" s="8">
        <v>5.2997213676178703</v>
      </c>
      <c r="H26" s="2" t="s">
        <v>28</v>
      </c>
      <c r="I26" s="15">
        <v>20.959171986647998</v>
      </c>
      <c r="J26" s="15">
        <v>21.2020588739591</v>
      </c>
      <c r="K26" s="15">
        <v>21.483529987271201</v>
      </c>
      <c r="L26" s="15">
        <v>22.593479761084399</v>
      </c>
      <c r="M26" s="6"/>
      <c r="N26" s="2" t="s">
        <v>28</v>
      </c>
      <c r="O26" s="15">
        <v>9.5389993691096002</v>
      </c>
      <c r="P26" s="15">
        <v>9.2755106234050295</v>
      </c>
      <c r="Q26" s="15">
        <v>9.9143838758112199</v>
      </c>
      <c r="R26" s="15">
        <v>10.752513832399901</v>
      </c>
      <c r="S26" s="6"/>
      <c r="T26" s="6"/>
      <c r="U26" s="19"/>
      <c r="V26" s="11"/>
    </row>
    <row r="27" spans="1:22" x14ac:dyDescent="0.35">
      <c r="A27" s="2" t="s">
        <v>29</v>
      </c>
      <c r="B27" s="8">
        <v>6.3761941825259996</v>
      </c>
      <c r="C27" s="8">
        <v>5.8733485164252803</v>
      </c>
      <c r="D27" s="8">
        <v>6.4869747876861998</v>
      </c>
      <c r="E27" s="8">
        <v>5.8974619206208798</v>
      </c>
      <c r="H27" s="2" t="s">
        <v>29</v>
      </c>
      <c r="I27" s="15">
        <v>23.0033762791731</v>
      </c>
      <c r="J27" s="15">
        <v>22.075115396595098</v>
      </c>
      <c r="K27" s="15">
        <v>22.712258898076701</v>
      </c>
      <c r="L27" s="15">
        <v>21.683817663170199</v>
      </c>
      <c r="M27" s="6"/>
      <c r="N27" s="2" t="s">
        <v>29</v>
      </c>
      <c r="O27" s="15">
        <v>10.5505405159657</v>
      </c>
      <c r="P27" s="15">
        <v>10.136001250461501</v>
      </c>
      <c r="Q27" s="15">
        <v>10.3418270552278</v>
      </c>
      <c r="R27" s="15">
        <v>9.5496974645279895</v>
      </c>
      <c r="S27" s="6"/>
      <c r="T27" s="6"/>
      <c r="U27" s="19"/>
      <c r="V27" s="11"/>
    </row>
    <row r="28" spans="1:22" x14ac:dyDescent="0.35">
      <c r="A28" s="2" t="s">
        <v>30</v>
      </c>
      <c r="B28" s="8">
        <v>5.7550305804085102</v>
      </c>
      <c r="C28" s="8">
        <v>6.2502644702737902</v>
      </c>
      <c r="D28" s="8">
        <v>6.27681608911917</v>
      </c>
      <c r="E28" s="8">
        <v>6.5917193981849902</v>
      </c>
      <c r="H28" s="2" t="s">
        <v>30</v>
      </c>
      <c r="I28" s="15">
        <v>22.693457332451501</v>
      </c>
      <c r="J28" s="15">
        <v>23.258620254927099</v>
      </c>
      <c r="K28" s="15">
        <v>23.434588348025098</v>
      </c>
      <c r="L28" s="15">
        <v>22.635659946006399</v>
      </c>
      <c r="M28" s="6"/>
      <c r="N28" s="2" t="s">
        <v>30</v>
      </c>
      <c r="O28" s="15">
        <v>11.035839381807399</v>
      </c>
      <c r="P28" s="15">
        <v>10.9575952294174</v>
      </c>
      <c r="Q28" s="15">
        <v>9.8073411654801603</v>
      </c>
      <c r="R28" s="15">
        <v>10.1347494825506</v>
      </c>
      <c r="S28" s="6"/>
      <c r="T28" s="20"/>
      <c r="U28" s="19"/>
      <c r="V28" s="11"/>
    </row>
    <row r="29" spans="1:22" x14ac:dyDescent="0.35">
      <c r="H29" s="2" t="s">
        <v>31</v>
      </c>
      <c r="I29" s="15">
        <v>21.991040833562799</v>
      </c>
      <c r="J29" s="15">
        <v>22.014694718606201</v>
      </c>
      <c r="K29" s="15">
        <v>22.049783466189101</v>
      </c>
      <c r="L29" s="15">
        <v>21.993581505327899</v>
      </c>
      <c r="M29" s="6"/>
      <c r="N29" s="2" t="s">
        <v>31</v>
      </c>
      <c r="O29" s="15">
        <v>11.0203324540196</v>
      </c>
      <c r="P29" s="15">
        <v>10.8249764669682</v>
      </c>
      <c r="Q29" s="15">
        <v>10.3795060573289</v>
      </c>
      <c r="R29" s="15">
        <v>10.488552165921901</v>
      </c>
      <c r="S29" s="6"/>
      <c r="T29" s="6"/>
      <c r="U29" s="19"/>
      <c r="V29" s="11"/>
    </row>
    <row r="30" spans="1:22" x14ac:dyDescent="0.35">
      <c r="T30" s="6"/>
    </row>
    <row r="32" spans="1:22" x14ac:dyDescent="0.35">
      <c r="B32" s="28" t="s">
        <v>15</v>
      </c>
      <c r="C32" s="28"/>
      <c r="D32" s="28"/>
      <c r="E32" s="28"/>
      <c r="F32" s="28"/>
      <c r="I32" s="28" t="s">
        <v>33</v>
      </c>
      <c r="J32" s="28"/>
      <c r="K32" s="28"/>
      <c r="L32" s="28"/>
    </row>
    <row r="33" spans="1:20" x14ac:dyDescent="0.35">
      <c r="B33" s="28" t="s">
        <v>1</v>
      </c>
      <c r="C33" s="28"/>
      <c r="D33" s="28"/>
      <c r="E33" s="28"/>
      <c r="F33" s="28"/>
      <c r="I33" s="28" t="s">
        <v>1</v>
      </c>
      <c r="J33" s="28"/>
      <c r="K33" s="28"/>
      <c r="L33" s="28"/>
    </row>
    <row r="34" spans="1:20" x14ac:dyDescent="0.35">
      <c r="A34" s="2" t="s">
        <v>21</v>
      </c>
      <c r="B34" s="16">
        <v>2016</v>
      </c>
      <c r="C34" s="16">
        <v>2017</v>
      </c>
      <c r="D34" s="16">
        <v>2018</v>
      </c>
      <c r="E34" s="16">
        <v>2019</v>
      </c>
      <c r="F34" s="16">
        <v>2022</v>
      </c>
      <c r="H34" s="2" t="s">
        <v>21</v>
      </c>
      <c r="I34" s="2">
        <v>2016</v>
      </c>
      <c r="J34" s="2">
        <v>2017</v>
      </c>
      <c r="K34" s="2">
        <v>2018</v>
      </c>
      <c r="L34" s="2">
        <v>2019</v>
      </c>
    </row>
    <row r="35" spans="1:20" x14ac:dyDescent="0.35">
      <c r="A35" s="2" t="s">
        <v>22</v>
      </c>
      <c r="B35" s="8">
        <v>828.14412835446399</v>
      </c>
      <c r="C35" s="8">
        <v>869.83743029155801</v>
      </c>
      <c r="D35" s="8">
        <v>884.98176174079094</v>
      </c>
      <c r="E35" s="8">
        <v>855.829784404782</v>
      </c>
      <c r="F35" s="8">
        <v>817.69828787753102</v>
      </c>
      <c r="H35" s="2" t="s">
        <v>22</v>
      </c>
      <c r="I35" s="8"/>
      <c r="J35" s="8"/>
      <c r="K35" s="8"/>
      <c r="L35" s="21">
        <v>1472.3159855838412</v>
      </c>
    </row>
    <row r="36" spans="1:20" x14ac:dyDescent="0.35">
      <c r="A36" s="2" t="s">
        <v>23</v>
      </c>
      <c r="B36" s="8">
        <v>692.42001454333797</v>
      </c>
      <c r="C36" s="8">
        <v>687.77110021798103</v>
      </c>
      <c r="D36" s="8">
        <v>737.638805126124</v>
      </c>
      <c r="E36" s="8">
        <v>701.116135103033</v>
      </c>
      <c r="F36" s="8">
        <v>710.63826797568004</v>
      </c>
      <c r="H36" s="2" t="s">
        <v>23</v>
      </c>
      <c r="I36" s="8"/>
      <c r="J36" s="8"/>
      <c r="K36" s="8"/>
      <c r="L36" s="21">
        <v>1643.017782485337</v>
      </c>
    </row>
    <row r="37" spans="1:20" x14ac:dyDescent="0.35">
      <c r="A37" s="2" t="s">
        <v>24</v>
      </c>
      <c r="B37" s="8">
        <v>804.04586057996005</v>
      </c>
      <c r="C37" s="8">
        <v>758.92239851554996</v>
      </c>
      <c r="D37" s="8">
        <v>748.662378481426</v>
      </c>
      <c r="E37" s="8">
        <v>759.65699595883098</v>
      </c>
      <c r="F37" s="8">
        <v>696.57748426730996</v>
      </c>
      <c r="H37" s="2" t="s">
        <v>24</v>
      </c>
      <c r="I37" s="8"/>
      <c r="J37" s="8"/>
      <c r="K37" s="8"/>
      <c r="L37" s="21">
        <v>1492.6807748978129</v>
      </c>
    </row>
    <row r="38" spans="1:20" x14ac:dyDescent="0.35">
      <c r="A38" s="2" t="s">
        <v>25</v>
      </c>
      <c r="B38" s="8">
        <v>678.58892149262999</v>
      </c>
      <c r="C38" s="8">
        <v>670.75377526131695</v>
      </c>
      <c r="D38" s="8">
        <v>678.92150401055301</v>
      </c>
      <c r="E38" s="8">
        <v>665.59772398852397</v>
      </c>
      <c r="F38" s="8">
        <v>639.72716849035805</v>
      </c>
      <c r="H38" s="2" t="s">
        <v>25</v>
      </c>
      <c r="I38" s="8"/>
      <c r="J38" s="8"/>
      <c r="K38" s="8"/>
      <c r="L38" s="21">
        <v>1146.4952629924182</v>
      </c>
    </row>
    <row r="39" spans="1:20" x14ac:dyDescent="0.35">
      <c r="A39" s="2" t="s">
        <v>26</v>
      </c>
      <c r="B39" s="8">
        <v>716.89526900614896</v>
      </c>
      <c r="C39" s="8">
        <v>733.87135511698204</v>
      </c>
      <c r="D39" s="8">
        <v>734.52806545993701</v>
      </c>
      <c r="E39" s="8">
        <v>729.72367960283702</v>
      </c>
      <c r="F39" s="8">
        <v>697.67376902764204</v>
      </c>
      <c r="H39" s="2" t="s">
        <v>26</v>
      </c>
      <c r="I39" s="8"/>
      <c r="J39" s="8"/>
      <c r="K39" s="8"/>
      <c r="L39" s="21">
        <v>1409.9868244388279</v>
      </c>
    </row>
    <row r="40" spans="1:20" x14ac:dyDescent="0.35">
      <c r="A40" s="2" t="s">
        <v>27</v>
      </c>
      <c r="B40" s="8">
        <v>878.37793995312995</v>
      </c>
      <c r="C40" s="8">
        <v>871.84555338623102</v>
      </c>
      <c r="D40" s="8">
        <v>804.72648319489099</v>
      </c>
      <c r="E40" s="8">
        <v>852.97496402004401</v>
      </c>
      <c r="F40" s="8">
        <v>771.05494172739498</v>
      </c>
      <c r="H40" s="2" t="s">
        <v>27</v>
      </c>
      <c r="I40" s="8"/>
      <c r="J40" s="8"/>
      <c r="K40" s="8"/>
      <c r="L40" s="21">
        <v>1725.1919064974409</v>
      </c>
    </row>
    <row r="41" spans="1:20" x14ac:dyDescent="0.35">
      <c r="A41" s="2" t="s">
        <v>28</v>
      </c>
      <c r="B41" s="8">
        <v>714.39982566764002</v>
      </c>
      <c r="C41" s="8">
        <v>705.02389578637099</v>
      </c>
      <c r="D41" s="8">
        <v>640.43206352236598</v>
      </c>
      <c r="E41" s="8">
        <v>665.57809927718699</v>
      </c>
      <c r="F41" s="8">
        <v>673.45270539565502</v>
      </c>
      <c r="H41" s="2" t="s">
        <v>28</v>
      </c>
      <c r="I41" s="8"/>
      <c r="J41" s="8"/>
      <c r="K41" s="8"/>
      <c r="L41" s="21">
        <v>1343.7499823539977</v>
      </c>
    </row>
    <row r="42" spans="1:20" x14ac:dyDescent="0.35">
      <c r="A42" s="2" t="s">
        <v>29</v>
      </c>
      <c r="B42" s="8">
        <v>851.41657692117803</v>
      </c>
      <c r="C42" s="8">
        <v>821.39866572818903</v>
      </c>
      <c r="D42" s="8">
        <v>767.44827424790299</v>
      </c>
      <c r="E42" s="8">
        <v>797.501553399312</v>
      </c>
      <c r="F42" s="8">
        <v>748.98854682196099</v>
      </c>
      <c r="H42" s="2" t="s">
        <v>29</v>
      </c>
      <c r="I42" s="8"/>
      <c r="J42" s="8"/>
      <c r="K42" s="8"/>
      <c r="L42" s="21">
        <v>1695.1756121053284</v>
      </c>
    </row>
    <row r="43" spans="1:20" x14ac:dyDescent="0.35">
      <c r="A43" s="2" t="s">
        <v>30</v>
      </c>
      <c r="B43" s="8">
        <v>881.83315235644204</v>
      </c>
      <c r="C43" s="8">
        <v>853.78560081069099</v>
      </c>
      <c r="D43" s="8">
        <v>834.40863569930605</v>
      </c>
      <c r="E43" s="8">
        <v>776.02335007553995</v>
      </c>
      <c r="F43" s="8">
        <v>759.67058776563101</v>
      </c>
      <c r="H43" s="2" t="s">
        <v>30</v>
      </c>
      <c r="I43" s="8"/>
      <c r="J43" s="8"/>
      <c r="K43" s="8"/>
      <c r="L43" s="8">
        <v>1620.1026901404277</v>
      </c>
    </row>
    <row r="44" spans="1:20" x14ac:dyDescent="0.35">
      <c r="A44" s="2" t="s">
        <v>31</v>
      </c>
      <c r="B44" s="8">
        <v>764.89466178169596</v>
      </c>
      <c r="C44" s="8">
        <v>755.75034582079104</v>
      </c>
      <c r="D44" s="8">
        <v>751.53079832464698</v>
      </c>
      <c r="E44" s="8">
        <v>747.19779408670297</v>
      </c>
      <c r="F44" s="8">
        <v>717.06589344290103</v>
      </c>
      <c r="H44" s="2" t="s">
        <v>31</v>
      </c>
      <c r="I44" s="8"/>
      <c r="J44" s="8"/>
      <c r="K44" s="8"/>
      <c r="L44" s="8">
        <v>1529.8984169130836</v>
      </c>
    </row>
    <row r="45" spans="1:20" x14ac:dyDescent="0.35">
      <c r="A45" s="2" t="s">
        <v>17</v>
      </c>
      <c r="B45" s="8">
        <v>1127.7867226020901</v>
      </c>
      <c r="C45" s="8">
        <v>1140.4454196746599</v>
      </c>
      <c r="D45" s="8">
        <v>1143.04976724995</v>
      </c>
      <c r="E45" s="8">
        <v>1139.6761734834399</v>
      </c>
      <c r="F45" s="8">
        <v>1078.8877899512199</v>
      </c>
      <c r="I45" s="5"/>
      <c r="J45" s="5"/>
      <c r="K45" s="5"/>
      <c r="L45" s="5"/>
    </row>
    <row r="47" spans="1:20" x14ac:dyDescent="0.35">
      <c r="B47" s="28" t="s">
        <v>18</v>
      </c>
      <c r="C47" s="28"/>
      <c r="D47" s="28"/>
      <c r="E47" s="28"/>
      <c r="F47" s="28"/>
      <c r="I47" s="28" t="s">
        <v>19</v>
      </c>
      <c r="J47" s="28"/>
      <c r="K47" s="28"/>
      <c r="L47" s="28"/>
      <c r="M47" s="28"/>
      <c r="P47" s="28" t="s">
        <v>18</v>
      </c>
      <c r="Q47" s="28"/>
      <c r="R47" s="28"/>
      <c r="S47" s="28"/>
      <c r="T47" s="28"/>
    </row>
    <row r="48" spans="1:20" x14ac:dyDescent="0.35">
      <c r="B48" s="28" t="s">
        <v>1</v>
      </c>
      <c r="C48" s="28"/>
      <c r="D48" s="28"/>
      <c r="E48" s="28"/>
      <c r="F48" s="28"/>
      <c r="I48" s="28" t="s">
        <v>1</v>
      </c>
      <c r="J48" s="28"/>
      <c r="K48" s="28"/>
      <c r="L48" s="28"/>
      <c r="M48" s="28"/>
      <c r="P48" s="28" t="s">
        <v>1</v>
      </c>
      <c r="Q48" s="28"/>
      <c r="R48" s="28"/>
      <c r="S48" s="28"/>
      <c r="T48" s="28"/>
    </row>
    <row r="49" spans="1:21" x14ac:dyDescent="0.35">
      <c r="A49" s="2" t="s">
        <v>21</v>
      </c>
      <c r="B49" s="16">
        <v>2016</v>
      </c>
      <c r="C49" s="16">
        <v>2017</v>
      </c>
      <c r="D49" s="16">
        <v>2018</v>
      </c>
      <c r="E49" s="16">
        <v>2019</v>
      </c>
      <c r="F49" s="16">
        <v>2022</v>
      </c>
      <c r="H49" s="2" t="s">
        <v>21</v>
      </c>
      <c r="I49" s="16">
        <v>2016</v>
      </c>
      <c r="J49" s="16">
        <v>2017</v>
      </c>
      <c r="K49" s="16">
        <v>2018</v>
      </c>
      <c r="L49" s="16">
        <v>2019</v>
      </c>
      <c r="M49" s="16">
        <v>2022</v>
      </c>
      <c r="O49" s="2" t="s">
        <v>21</v>
      </c>
      <c r="P49" s="16">
        <v>2016</v>
      </c>
      <c r="Q49" s="16">
        <v>2017</v>
      </c>
      <c r="R49" s="16">
        <v>2018</v>
      </c>
      <c r="S49" s="16">
        <v>2019</v>
      </c>
      <c r="T49" s="16">
        <v>2022</v>
      </c>
    </row>
    <row r="50" spans="1:21" x14ac:dyDescent="0.35">
      <c r="A50" s="2" t="s">
        <v>22</v>
      </c>
      <c r="B50" s="8">
        <v>1714.46805397463</v>
      </c>
      <c r="C50" s="8">
        <v>1701.81769145353</v>
      </c>
      <c r="D50" s="8">
        <v>1841.7782582572499</v>
      </c>
      <c r="E50" s="8">
        <v>1848.6757469516499</v>
      </c>
      <c r="F50" s="8">
        <v>1765.1094886308099</v>
      </c>
      <c r="G50" s="17"/>
      <c r="H50" s="2" t="s">
        <v>22</v>
      </c>
      <c r="I50" s="8">
        <v>1937.8118135823199</v>
      </c>
      <c r="J50" s="8">
        <v>1869.9095420732101</v>
      </c>
      <c r="K50" s="8">
        <v>2020.62138515892</v>
      </c>
      <c r="L50" s="8">
        <v>2068.7857603344901</v>
      </c>
      <c r="M50" s="8">
        <v>1993.0752717861101</v>
      </c>
      <c r="N50" s="17"/>
      <c r="O50" s="2" t="s">
        <v>22</v>
      </c>
      <c r="P50" s="9">
        <f>B50/I50</f>
        <v>0.88474435028094534</v>
      </c>
      <c r="Q50" s="9">
        <f t="shared" ref="Q50:T59" si="0">C50/J50</f>
        <v>0.91010696141305691</v>
      </c>
      <c r="R50" s="9">
        <f t="shared" si="0"/>
        <v>0.91149102537702564</v>
      </c>
      <c r="S50" s="9">
        <f t="shared" si="0"/>
        <v>0.89360424960231166</v>
      </c>
      <c r="T50" s="9">
        <f t="shared" si="0"/>
        <v>0.88562108697931574</v>
      </c>
      <c r="U50" s="10"/>
    </row>
    <row r="51" spans="1:21" x14ac:dyDescent="0.35">
      <c r="A51" s="2" t="s">
        <v>23</v>
      </c>
      <c r="B51" s="8">
        <v>1679.68364530996</v>
      </c>
      <c r="C51" s="8">
        <v>1746.9552294283401</v>
      </c>
      <c r="D51" s="8">
        <v>1852.60766070162</v>
      </c>
      <c r="E51" s="8">
        <v>1737.39634873816</v>
      </c>
      <c r="F51" s="8">
        <v>1716.3663427664901</v>
      </c>
      <c r="G51" s="17"/>
      <c r="H51" s="2" t="s">
        <v>23</v>
      </c>
      <c r="I51" s="8">
        <v>1989.94270654158</v>
      </c>
      <c r="J51" s="8">
        <v>2138.8764867127602</v>
      </c>
      <c r="K51" s="8">
        <v>2175.92242913584</v>
      </c>
      <c r="L51" s="8">
        <v>2151.74876673177</v>
      </c>
      <c r="M51" s="8">
        <v>1887.4243908160099</v>
      </c>
      <c r="N51" s="17"/>
      <c r="O51" s="2" t="s">
        <v>23</v>
      </c>
      <c r="P51" s="9">
        <f t="shared" ref="P51:P59" si="1">B51/I51</f>
        <v>0.8440864351462487</v>
      </c>
      <c r="Q51" s="9">
        <f t="shared" si="0"/>
        <v>0.816763025018446</v>
      </c>
      <c r="R51" s="9">
        <f t="shared" si="0"/>
        <v>0.85141254848748293</v>
      </c>
      <c r="S51" s="9">
        <f t="shared" si="0"/>
        <v>0.80743457396145824</v>
      </c>
      <c r="T51" s="9">
        <f t="shared" si="0"/>
        <v>0.90936958911738741</v>
      </c>
      <c r="U51" s="10"/>
    </row>
    <row r="52" spans="1:21" x14ac:dyDescent="0.35">
      <c r="A52" s="2" t="s">
        <v>24</v>
      </c>
      <c r="B52" s="8">
        <v>1685.96469249594</v>
      </c>
      <c r="C52" s="8">
        <v>1692.3727629853299</v>
      </c>
      <c r="D52" s="8">
        <v>1734.6589879491801</v>
      </c>
      <c r="E52" s="8">
        <v>1821.5699922245201</v>
      </c>
      <c r="F52" s="8">
        <v>1727.91134819736</v>
      </c>
      <c r="G52" s="17"/>
      <c r="H52" s="2" t="s">
        <v>24</v>
      </c>
      <c r="I52" s="8">
        <v>1944.4694536822401</v>
      </c>
      <c r="J52" s="8">
        <v>2027.8581668762299</v>
      </c>
      <c r="K52" s="8">
        <v>2156.1985617144401</v>
      </c>
      <c r="L52" s="8">
        <v>2247.2302622059601</v>
      </c>
      <c r="M52" s="8">
        <v>2002.3563483160799</v>
      </c>
      <c r="N52" s="17"/>
      <c r="O52" s="2" t="s">
        <v>24</v>
      </c>
      <c r="P52" s="9">
        <f t="shared" si="1"/>
        <v>0.86705640415344665</v>
      </c>
      <c r="Q52" s="9">
        <f t="shared" si="0"/>
        <v>0.83456170191247092</v>
      </c>
      <c r="R52" s="9">
        <f t="shared" si="0"/>
        <v>0.80449872231150887</v>
      </c>
      <c r="S52" s="9">
        <f t="shared" si="0"/>
        <v>0.81058448831870178</v>
      </c>
      <c r="T52" s="9">
        <f t="shared" si="0"/>
        <v>0.86293898169048699</v>
      </c>
      <c r="U52" s="10"/>
    </row>
    <row r="53" spans="1:21" x14ac:dyDescent="0.35">
      <c r="A53" s="2" t="s">
        <v>25</v>
      </c>
      <c r="B53" s="8">
        <v>1438.77391277979</v>
      </c>
      <c r="C53" s="8">
        <v>1606.5314068464099</v>
      </c>
      <c r="D53" s="8">
        <v>1600.62729619013</v>
      </c>
      <c r="E53" s="8">
        <v>1635.0035744915001</v>
      </c>
      <c r="F53" s="8">
        <v>1580.4858007115399</v>
      </c>
      <c r="G53" s="17"/>
      <c r="H53" s="2" t="s">
        <v>25</v>
      </c>
      <c r="I53" s="8">
        <v>1574.1101671809499</v>
      </c>
      <c r="J53" s="8">
        <v>1727.44758016838</v>
      </c>
      <c r="K53" s="8">
        <v>1807.9637878256899</v>
      </c>
      <c r="L53" s="8">
        <v>1777.5417800422399</v>
      </c>
      <c r="M53" s="8">
        <v>1819.5787739970399</v>
      </c>
      <c r="N53" s="17"/>
      <c r="O53" s="2" t="s">
        <v>25</v>
      </c>
      <c r="P53" s="9">
        <f t="shared" si="1"/>
        <v>0.9140236450898912</v>
      </c>
      <c r="Q53" s="9">
        <f t="shared" si="0"/>
        <v>0.93000298549714377</v>
      </c>
      <c r="R53" s="9">
        <f t="shared" si="0"/>
        <v>0.88532044002667287</v>
      </c>
      <c r="S53" s="9">
        <f t="shared" si="0"/>
        <v>0.9198116144716707</v>
      </c>
      <c r="T53" s="9">
        <f t="shared" si="0"/>
        <v>0.86859982282586856</v>
      </c>
      <c r="U53" s="10"/>
    </row>
    <row r="54" spans="1:21" x14ac:dyDescent="0.35">
      <c r="A54" s="2" t="s">
        <v>26</v>
      </c>
      <c r="B54" s="8">
        <v>1797.38218608183</v>
      </c>
      <c r="C54" s="8">
        <v>1927.8862344869301</v>
      </c>
      <c r="D54" s="8">
        <v>1915.72882229165</v>
      </c>
      <c r="E54" s="8">
        <v>1925.1006378796001</v>
      </c>
      <c r="F54" s="8">
        <v>1821.69983243976</v>
      </c>
      <c r="G54" s="17"/>
      <c r="H54" s="2" t="s">
        <v>26</v>
      </c>
      <c r="I54" s="8">
        <v>2026.2949720664601</v>
      </c>
      <c r="J54" s="8">
        <v>2167.7745002838101</v>
      </c>
      <c r="K54" s="8">
        <v>2238.05384687271</v>
      </c>
      <c r="L54" s="8">
        <v>2240.0251939740601</v>
      </c>
      <c r="M54" s="8">
        <v>2187.1216725757699</v>
      </c>
      <c r="N54" s="17"/>
      <c r="O54" s="2" t="s">
        <v>26</v>
      </c>
      <c r="P54" s="9">
        <f t="shared" si="1"/>
        <v>0.88702889305835875</v>
      </c>
      <c r="Q54" s="9">
        <f t="shared" si="0"/>
        <v>0.88933892073853937</v>
      </c>
      <c r="R54" s="9">
        <f t="shared" si="0"/>
        <v>0.85597977232252342</v>
      </c>
      <c r="S54" s="9">
        <f t="shared" si="0"/>
        <v>0.85941026157132283</v>
      </c>
      <c r="T54" s="9">
        <f t="shared" si="0"/>
        <v>0.83292111969900007</v>
      </c>
      <c r="U54" s="10"/>
    </row>
    <row r="55" spans="1:21" x14ac:dyDescent="0.35">
      <c r="A55" s="2" t="s">
        <v>27</v>
      </c>
      <c r="B55" s="8">
        <v>2032.13894946191</v>
      </c>
      <c r="C55" s="8">
        <v>2021.67445134078</v>
      </c>
      <c r="D55" s="8">
        <v>2067.4700028391899</v>
      </c>
      <c r="E55" s="8">
        <v>2021.85191317217</v>
      </c>
      <c r="F55" s="8">
        <v>1741.5296752475699</v>
      </c>
      <c r="G55" s="17"/>
      <c r="H55" s="2" t="s">
        <v>27</v>
      </c>
      <c r="I55" s="8">
        <v>2241.0550156793001</v>
      </c>
      <c r="J55" s="8">
        <v>2366.6779569782602</v>
      </c>
      <c r="K55" s="8">
        <v>2319.9365221653002</v>
      </c>
      <c r="L55" s="8">
        <v>2285.45178872304</v>
      </c>
      <c r="M55" s="8">
        <v>2071.9231444657999</v>
      </c>
      <c r="N55" s="17"/>
      <c r="O55" s="2" t="s">
        <v>27</v>
      </c>
      <c r="P55" s="9">
        <f t="shared" si="1"/>
        <v>0.90677780565147603</v>
      </c>
      <c r="Q55" s="9">
        <f t="shared" si="0"/>
        <v>0.85422456628700949</v>
      </c>
      <c r="R55" s="9">
        <f t="shared" si="0"/>
        <v>0.89117524685956839</v>
      </c>
      <c r="S55" s="9">
        <f t="shared" si="0"/>
        <v>0.88466180872791367</v>
      </c>
      <c r="T55" s="9">
        <f t="shared" si="0"/>
        <v>0.84053777761944226</v>
      </c>
      <c r="U55" s="10"/>
    </row>
    <row r="56" spans="1:21" x14ac:dyDescent="0.35">
      <c r="A56" s="2" t="s">
        <v>28</v>
      </c>
      <c r="B56" s="8">
        <v>1650.3584163708699</v>
      </c>
      <c r="C56" s="8">
        <v>1742.8827586191801</v>
      </c>
      <c r="D56" s="8">
        <v>1676.2571483982999</v>
      </c>
      <c r="E56" s="8">
        <v>1658.5090140463601</v>
      </c>
      <c r="F56" s="8">
        <v>1867.0591930077301</v>
      </c>
      <c r="G56" s="17"/>
      <c r="H56" s="2" t="s">
        <v>28</v>
      </c>
      <c r="I56" s="8">
        <v>1933.61117826747</v>
      </c>
      <c r="J56" s="8">
        <v>1956.08144309711</v>
      </c>
      <c r="K56" s="8">
        <v>1906.35695529902</v>
      </c>
      <c r="L56" s="8">
        <v>1953.55119137163</v>
      </c>
      <c r="M56" s="8">
        <v>2073.87466070556</v>
      </c>
      <c r="N56" s="17"/>
      <c r="O56" s="2" t="s">
        <v>28</v>
      </c>
      <c r="P56" s="9">
        <f t="shared" si="1"/>
        <v>0.85351100310125605</v>
      </c>
      <c r="Q56" s="9">
        <f t="shared" si="0"/>
        <v>0.89100725574065698</v>
      </c>
      <c r="R56" s="9">
        <f t="shared" si="0"/>
        <v>0.87929867685004037</v>
      </c>
      <c r="S56" s="9">
        <f t="shared" si="0"/>
        <v>0.84897136116606475</v>
      </c>
      <c r="T56" s="9">
        <f t="shared" si="0"/>
        <v>0.90027581144780056</v>
      </c>
      <c r="U56" s="10"/>
    </row>
    <row r="57" spans="1:21" x14ac:dyDescent="0.35">
      <c r="A57" s="2" t="s">
        <v>29</v>
      </c>
      <c r="B57" s="8">
        <v>1957.91540757286</v>
      </c>
      <c r="C57" s="8">
        <v>1925.53239505846</v>
      </c>
      <c r="D57" s="8">
        <v>1885.2160732069899</v>
      </c>
      <c r="E57" s="8">
        <v>2065.7514227132301</v>
      </c>
      <c r="F57" s="8">
        <v>1961.43035332266</v>
      </c>
      <c r="G57" s="17"/>
      <c r="H57" s="2" t="s">
        <v>29</v>
      </c>
      <c r="I57" s="8">
        <v>2268.13038768554</v>
      </c>
      <c r="J57" s="8">
        <v>2284.7292983441498</v>
      </c>
      <c r="K57" s="8">
        <v>2311.8086384021699</v>
      </c>
      <c r="L57" s="8">
        <v>2402.01157538904</v>
      </c>
      <c r="M57" s="8">
        <v>2314.96851789316</v>
      </c>
      <c r="N57" s="17"/>
      <c r="O57" s="2" t="s">
        <v>29</v>
      </c>
      <c r="P57" s="9">
        <f t="shared" si="1"/>
        <v>0.86322877123954433</v>
      </c>
      <c r="Q57" s="9">
        <f t="shared" si="0"/>
        <v>0.84278360524110374</v>
      </c>
      <c r="R57" s="9">
        <f t="shared" si="0"/>
        <v>0.81547237167085607</v>
      </c>
      <c r="S57" s="9">
        <f t="shared" si="0"/>
        <v>0.86000893745845175</v>
      </c>
      <c r="T57" s="9">
        <f t="shared" si="0"/>
        <v>0.84728165336250316</v>
      </c>
      <c r="U57" s="10"/>
    </row>
    <row r="58" spans="1:21" x14ac:dyDescent="0.35">
      <c r="A58" s="2" t="s">
        <v>30</v>
      </c>
      <c r="B58" s="8">
        <v>1957.29882718146</v>
      </c>
      <c r="C58" s="8">
        <v>1944.18381716006</v>
      </c>
      <c r="D58" s="8">
        <v>1890.80528602808</v>
      </c>
      <c r="E58" s="8">
        <v>1790.2864212764</v>
      </c>
      <c r="F58" s="8">
        <v>1848.2459324656099</v>
      </c>
      <c r="G58" s="17"/>
      <c r="H58" s="2" t="s">
        <v>30</v>
      </c>
      <c r="I58" s="8">
        <v>2353.83658205549</v>
      </c>
      <c r="J58" s="8">
        <v>2278.7545188848298</v>
      </c>
      <c r="K58" s="8">
        <v>2233.27344549292</v>
      </c>
      <c r="L58" s="8">
        <v>2179.99659725017</v>
      </c>
      <c r="M58" s="8">
        <v>2093.87865180667</v>
      </c>
      <c r="N58" s="17"/>
      <c r="O58" s="2" t="s">
        <v>30</v>
      </c>
      <c r="P58" s="9">
        <f t="shared" si="1"/>
        <v>0.83153556287762631</v>
      </c>
      <c r="Q58" s="9">
        <f t="shared" si="0"/>
        <v>0.85317826077707526</v>
      </c>
      <c r="R58" s="9">
        <f t="shared" si="0"/>
        <v>0.84665193590332966</v>
      </c>
      <c r="S58" s="9">
        <f t="shared" si="0"/>
        <v>0.82123358519671674</v>
      </c>
      <c r="T58" s="9">
        <f t="shared" si="0"/>
        <v>0.88269008849719166</v>
      </c>
      <c r="U58" s="10"/>
    </row>
    <row r="59" spans="1:21" x14ac:dyDescent="0.35">
      <c r="A59" s="2" t="s">
        <v>31</v>
      </c>
      <c r="B59" s="8">
        <v>1757.82825219238</v>
      </c>
      <c r="C59" s="8">
        <v>1806.3638778694699</v>
      </c>
      <c r="D59" s="8">
        <v>1850.1499012778199</v>
      </c>
      <c r="E59" s="8">
        <v>1836.1990861399099</v>
      </c>
      <c r="F59" s="8">
        <v>1749.4471788200899</v>
      </c>
      <c r="H59" s="2" t="s">
        <v>31</v>
      </c>
      <c r="I59" s="8">
        <v>2012.2433035941999</v>
      </c>
      <c r="J59" s="8">
        <v>2113.3036761742301</v>
      </c>
      <c r="K59" s="8">
        <v>2159.0421030612301</v>
      </c>
      <c r="L59" s="8">
        <v>2170.5757333468</v>
      </c>
      <c r="M59" s="8">
        <v>2003.3067903947799</v>
      </c>
      <c r="O59" s="2" t="s">
        <v>31</v>
      </c>
      <c r="P59" s="9">
        <f t="shared" si="1"/>
        <v>0.87356645642830943</v>
      </c>
      <c r="Q59" s="9">
        <f t="shared" si="0"/>
        <v>0.85475830957696464</v>
      </c>
      <c r="R59" s="9">
        <f t="shared" si="0"/>
        <v>0.85693090405905348</v>
      </c>
      <c r="S59" s="9">
        <f t="shared" si="0"/>
        <v>0.84595025086209896</v>
      </c>
      <c r="T59" s="9">
        <f t="shared" si="0"/>
        <v>0.8732797129267138</v>
      </c>
      <c r="U59" s="10"/>
    </row>
    <row r="61" spans="1:21" x14ac:dyDescent="0.35">
      <c r="B61" s="28" t="s">
        <v>15</v>
      </c>
      <c r="C61" s="28"/>
      <c r="D61" s="28"/>
      <c r="E61" s="28"/>
      <c r="F61" s="28"/>
    </row>
    <row r="62" spans="1:21" x14ac:dyDescent="0.35">
      <c r="B62" s="28" t="s">
        <v>1</v>
      </c>
      <c r="C62" s="28"/>
      <c r="D62" s="28"/>
      <c r="E62" s="28"/>
      <c r="F62" s="28"/>
    </row>
    <row r="63" spans="1:21" x14ac:dyDescent="0.35">
      <c r="A63" s="2" t="s">
        <v>21</v>
      </c>
      <c r="B63" s="16">
        <v>2016</v>
      </c>
      <c r="C63" s="16">
        <v>2017</v>
      </c>
      <c r="D63" s="16">
        <v>2018</v>
      </c>
      <c r="E63" s="16">
        <v>2019</v>
      </c>
      <c r="F63" s="16">
        <v>2022</v>
      </c>
      <c r="G63" s="10"/>
    </row>
    <row r="64" spans="1:21" x14ac:dyDescent="0.35">
      <c r="A64" s="2" t="s">
        <v>22</v>
      </c>
      <c r="B64" s="9">
        <f>B35/B50</f>
        <v>0.48303269718825481</v>
      </c>
      <c r="C64" s="9">
        <f t="shared" ref="C64:F64" si="2">C35/C50</f>
        <v>0.51112256892136665</v>
      </c>
      <c r="D64" s="9">
        <f t="shared" si="2"/>
        <v>0.48050396825630315</v>
      </c>
      <c r="E64" s="9">
        <f t="shared" si="2"/>
        <v>0.46294207397700299</v>
      </c>
      <c r="F64" s="9">
        <f t="shared" si="2"/>
        <v>0.46325641165286413</v>
      </c>
    </row>
    <row r="65" spans="1:6" x14ac:dyDescent="0.35">
      <c r="A65" s="2" t="s">
        <v>23</v>
      </c>
      <c r="B65" s="9">
        <f t="shared" ref="B65:F68" si="3">B36/B51</f>
        <v>0.41223239654486393</v>
      </c>
      <c r="C65" s="9">
        <f t="shared" si="3"/>
        <v>0.39369703849997451</v>
      </c>
      <c r="D65" s="9">
        <f t="shared" si="3"/>
        <v>0.39816245002828349</v>
      </c>
      <c r="E65" s="9">
        <f t="shared" si="3"/>
        <v>0.40354415134591548</v>
      </c>
      <c r="F65" s="9">
        <f t="shared" si="3"/>
        <v>0.41403647360635853</v>
      </c>
    </row>
    <row r="66" spans="1:6" x14ac:dyDescent="0.35">
      <c r="A66" s="2" t="s">
        <v>24</v>
      </c>
      <c r="B66" s="9">
        <f t="shared" si="3"/>
        <v>0.4769055153756705</v>
      </c>
      <c r="C66" s="9">
        <f t="shared" si="3"/>
        <v>0.44843690179509738</v>
      </c>
      <c r="D66" s="9">
        <f t="shared" si="3"/>
        <v>0.43159052221932132</v>
      </c>
      <c r="E66" s="9">
        <f t="shared" si="3"/>
        <v>0.41703420631733729</v>
      </c>
      <c r="F66" s="9">
        <f t="shared" si="3"/>
        <v>0.40313265202755511</v>
      </c>
    </row>
    <row r="67" spans="1:6" x14ac:dyDescent="0.35">
      <c r="A67" s="2" t="s">
        <v>25</v>
      </c>
      <c r="B67" s="9">
        <f t="shared" si="3"/>
        <v>0.47164388752473213</v>
      </c>
      <c r="C67" s="9">
        <f t="shared" si="3"/>
        <v>0.41751675217977446</v>
      </c>
      <c r="D67" s="9">
        <f t="shared" si="3"/>
        <v>0.42415964392619449</v>
      </c>
      <c r="E67" s="9">
        <f t="shared" si="3"/>
        <v>0.40709251916805778</v>
      </c>
      <c r="F67" s="9">
        <f t="shared" si="3"/>
        <v>0.40476616000115329</v>
      </c>
    </row>
    <row r="68" spans="1:6" x14ac:dyDescent="0.35">
      <c r="A68" s="2" t="s">
        <v>26</v>
      </c>
      <c r="B68" s="9">
        <f>B39/B54</f>
        <v>0.39885522097497333</v>
      </c>
      <c r="C68" s="9">
        <f t="shared" si="3"/>
        <v>0.38066113134123175</v>
      </c>
      <c r="D68" s="9">
        <f t="shared" si="3"/>
        <v>0.38341964526131284</v>
      </c>
      <c r="E68" s="9">
        <f t="shared" si="3"/>
        <v>0.37905741925606046</v>
      </c>
      <c r="F68" s="9">
        <f t="shared" si="3"/>
        <v>0.38297954284447833</v>
      </c>
    </row>
    <row r="69" spans="1:6" x14ac:dyDescent="0.35">
      <c r="A69" s="2" t="s">
        <v>27</v>
      </c>
      <c r="B69" s="9">
        <f t="shared" ref="B69:F73" si="4">B40/B55</f>
        <v>0.4322430511878706</v>
      </c>
      <c r="C69" s="9">
        <f t="shared" si="4"/>
        <v>0.43124923145169125</v>
      </c>
      <c r="D69" s="9">
        <f t="shared" si="4"/>
        <v>0.38923248322335319</v>
      </c>
      <c r="E69" s="9">
        <f t="shared" si="4"/>
        <v>0.4218780606349033</v>
      </c>
      <c r="F69" s="9">
        <f t="shared" si="4"/>
        <v>0.44274579565678918</v>
      </c>
    </row>
    <row r="70" spans="1:6" x14ac:dyDescent="0.35">
      <c r="A70" s="2" t="s">
        <v>28</v>
      </c>
      <c r="B70" s="9">
        <f t="shared" si="4"/>
        <v>0.43287556119997361</v>
      </c>
      <c r="C70" s="9">
        <f t="shared" si="4"/>
        <v>0.4045159620173962</v>
      </c>
      <c r="D70" s="9">
        <f t="shared" si="4"/>
        <v>0.38206075012674084</v>
      </c>
      <c r="E70" s="9">
        <f t="shared" si="4"/>
        <v>0.40131111356056953</v>
      </c>
      <c r="F70" s="9">
        <f t="shared" si="4"/>
        <v>0.36070238582567893</v>
      </c>
    </row>
    <row r="71" spans="1:6" x14ac:dyDescent="0.35">
      <c r="A71" s="2" t="s">
        <v>29</v>
      </c>
      <c r="B71" s="9">
        <f t="shared" si="4"/>
        <v>0.43485871433875739</v>
      </c>
      <c r="C71" s="9">
        <f t="shared" si="4"/>
        <v>0.42658262610183251</v>
      </c>
      <c r="D71" s="9">
        <f t="shared" si="4"/>
        <v>0.40708769947116824</v>
      </c>
      <c r="E71" s="9">
        <f t="shared" si="4"/>
        <v>0.38605881841864864</v>
      </c>
      <c r="F71" s="9">
        <f t="shared" si="4"/>
        <v>0.38185834411768715</v>
      </c>
    </row>
    <row r="72" spans="1:6" x14ac:dyDescent="0.35">
      <c r="A72" s="2" t="s">
        <v>30</v>
      </c>
      <c r="B72" s="9">
        <f t="shared" si="4"/>
        <v>0.4505357792638619</v>
      </c>
      <c r="C72" s="9">
        <f t="shared" si="4"/>
        <v>0.43914859967194186</v>
      </c>
      <c r="D72" s="9">
        <f t="shared" si="4"/>
        <v>0.44129802358026327</v>
      </c>
      <c r="E72" s="9">
        <f t="shared" si="4"/>
        <v>0.4334632385371428</v>
      </c>
      <c r="F72" s="9">
        <f t="shared" si="4"/>
        <v>0.41102245887386313</v>
      </c>
    </row>
    <row r="73" spans="1:6" x14ac:dyDescent="0.35">
      <c r="A73" s="2" t="s">
        <v>31</v>
      </c>
      <c r="B73" s="9">
        <f t="shared" si="4"/>
        <v>0.43513617489519363</v>
      </c>
      <c r="C73" s="9">
        <f t="shared" si="4"/>
        <v>0.41838211839807532</v>
      </c>
      <c r="D73" s="9">
        <f t="shared" si="4"/>
        <v>0.40619995050433294</v>
      </c>
      <c r="E73" s="9">
        <f t="shared" si="4"/>
        <v>0.40692635113846798</v>
      </c>
      <c r="F73" s="9">
        <f t="shared" si="4"/>
        <v>0.40988141975599646</v>
      </c>
    </row>
  </sheetData>
  <mergeCells count="24">
    <mergeCell ref="P47:T47"/>
    <mergeCell ref="B48:F48"/>
    <mergeCell ref="I48:M48"/>
    <mergeCell ref="P48:T48"/>
    <mergeCell ref="B61:F61"/>
    <mergeCell ref="B62:F62"/>
    <mergeCell ref="B32:F32"/>
    <mergeCell ref="I32:L32"/>
    <mergeCell ref="B33:F33"/>
    <mergeCell ref="I33:L33"/>
    <mergeCell ref="B47:F47"/>
    <mergeCell ref="I47:M47"/>
    <mergeCell ref="B17:E17"/>
    <mergeCell ref="I17:L17"/>
    <mergeCell ref="O17:R17"/>
    <mergeCell ref="B18:E18"/>
    <mergeCell ref="I18:L18"/>
    <mergeCell ref="O18:R18"/>
    <mergeCell ref="B2:E2"/>
    <mergeCell ref="I2:L2"/>
    <mergeCell ref="O2:R2"/>
    <mergeCell ref="B3:E3"/>
    <mergeCell ref="I3:L3"/>
    <mergeCell ref="O3:R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6F6FE-6898-42E6-AB83-E2AE37073782}">
  <dimension ref="A2:U63"/>
  <sheetViews>
    <sheetView showGridLines="0" zoomScale="60" zoomScaleNormal="60" workbookViewId="0">
      <selection activeCell="T17" sqref="T17:T24"/>
    </sheetView>
  </sheetViews>
  <sheetFormatPr defaultRowHeight="14.5" x14ac:dyDescent="0.35"/>
  <cols>
    <col min="1" max="1" width="11.453125" customWidth="1"/>
    <col min="2" max="2" width="13.90625" customWidth="1"/>
    <col min="3" max="3" width="12.6328125" customWidth="1"/>
    <col min="4" max="4" width="12.90625" customWidth="1"/>
    <col min="5" max="6" width="13.1796875" customWidth="1"/>
    <col min="7" max="7" width="12.08984375" bestFit="1" customWidth="1"/>
    <col min="8" max="8" width="14.7265625" customWidth="1"/>
    <col min="9" max="12" width="13" customWidth="1"/>
    <col min="13" max="13" width="18.26953125" customWidth="1"/>
    <col min="14" max="14" width="12.08984375" bestFit="1" customWidth="1"/>
    <col min="15" max="15" width="11.453125" customWidth="1"/>
    <col min="16" max="19" width="13.6328125" customWidth="1"/>
    <col min="20" max="20" width="11.7265625" customWidth="1"/>
  </cols>
  <sheetData>
    <row r="2" spans="1:19" x14ac:dyDescent="0.35">
      <c r="B2" s="28" t="s">
        <v>0</v>
      </c>
      <c r="C2" s="28"/>
      <c r="D2" s="28"/>
      <c r="E2" s="28"/>
      <c r="F2" s="12"/>
      <c r="G2" s="1"/>
      <c r="I2" s="28" t="s">
        <v>0</v>
      </c>
      <c r="J2" s="28"/>
      <c r="K2" s="28"/>
      <c r="L2" s="28"/>
      <c r="P2" s="28" t="s">
        <v>0</v>
      </c>
      <c r="Q2" s="28"/>
      <c r="R2" s="28"/>
      <c r="S2" s="28"/>
    </row>
    <row r="3" spans="1:19" x14ac:dyDescent="0.35">
      <c r="B3" s="28" t="s">
        <v>1</v>
      </c>
      <c r="C3" s="28"/>
      <c r="D3" s="28"/>
      <c r="E3" s="28"/>
      <c r="F3" s="13"/>
      <c r="I3" s="28" t="s">
        <v>2</v>
      </c>
      <c r="J3" s="28"/>
      <c r="K3" s="28"/>
      <c r="L3" s="28"/>
      <c r="P3" s="28" t="s">
        <v>3</v>
      </c>
      <c r="Q3" s="28"/>
      <c r="R3" s="28"/>
      <c r="S3" s="28"/>
    </row>
    <row r="4" spans="1:19" x14ac:dyDescent="0.35">
      <c r="A4" s="2" t="s">
        <v>4</v>
      </c>
      <c r="B4" s="2">
        <v>2016</v>
      </c>
      <c r="C4" s="2">
        <v>2017</v>
      </c>
      <c r="D4" s="2">
        <v>2018</v>
      </c>
      <c r="E4" s="2">
        <v>2019</v>
      </c>
      <c r="H4" s="2" t="s">
        <v>4</v>
      </c>
      <c r="I4" s="2">
        <v>2016</v>
      </c>
      <c r="J4" s="2">
        <v>2017</v>
      </c>
      <c r="K4" s="2">
        <v>2018</v>
      </c>
      <c r="L4" s="2">
        <v>2019</v>
      </c>
      <c r="O4" s="2" t="s">
        <v>4</v>
      </c>
      <c r="P4" s="2">
        <v>2016</v>
      </c>
      <c r="Q4" s="2">
        <v>2017</v>
      </c>
      <c r="R4" s="2">
        <v>2018</v>
      </c>
      <c r="S4" s="2">
        <v>2019</v>
      </c>
    </row>
    <row r="5" spans="1:19" x14ac:dyDescent="0.35">
      <c r="A5" s="2" t="s">
        <v>5</v>
      </c>
      <c r="B5" s="14">
        <f>'[1]2016'!H2</f>
        <v>0.1332434354186422</v>
      </c>
      <c r="C5" s="14">
        <f>'[1]2017'!H2</f>
        <v>0.12458202063354606</v>
      </c>
      <c r="D5" s="14">
        <f>'[1]2018'!H2</f>
        <v>0.13207435945093479</v>
      </c>
      <c r="E5" s="14">
        <f>'[1]2019'!H2</f>
        <v>0.14559348871836722</v>
      </c>
      <c r="F5" s="3"/>
      <c r="H5" s="2" t="s">
        <v>5</v>
      </c>
      <c r="I5" s="14">
        <f>'[1]2016'!F2</f>
        <v>8.6977416956929898E-2</v>
      </c>
      <c r="J5" s="14">
        <f>'[1]2017'!F2</f>
        <v>8.2761022928790257E-2</v>
      </c>
      <c r="K5" s="14">
        <f>'[1]2018'!F2</f>
        <v>8.7198539063605918E-2</v>
      </c>
      <c r="L5" s="14">
        <f>'[1]2019'!F2</f>
        <v>9.5900558144935907E-2</v>
      </c>
      <c r="O5" s="2" t="s">
        <v>5</v>
      </c>
      <c r="P5" s="14">
        <f>'[1]2016'!G2</f>
        <v>4.6266018461712279E-2</v>
      </c>
      <c r="Q5" s="14">
        <f>'[1]2017'!G2</f>
        <v>4.1820997704755801E-2</v>
      </c>
      <c r="R5" s="14">
        <f>'[1]2018'!G2</f>
        <v>4.4875820387328881E-2</v>
      </c>
      <c r="S5" s="14">
        <f>'[1]2019'!G2</f>
        <v>4.9692930573431306E-2</v>
      </c>
    </row>
    <row r="6" spans="1:19" x14ac:dyDescent="0.35">
      <c r="A6" s="2" t="s">
        <v>6</v>
      </c>
      <c r="B6" s="14">
        <f>'[1]2016'!H3</f>
        <v>0.10564215220641991</v>
      </c>
      <c r="C6" s="14">
        <f>'[1]2017'!H3</f>
        <v>9.2852405933354823E-2</v>
      </c>
      <c r="D6" s="14">
        <f>'[1]2018'!H3</f>
        <v>8.9688047137047117E-2</v>
      </c>
      <c r="E6" s="14">
        <f>'[1]2019'!H3</f>
        <v>0.10774092738456231</v>
      </c>
      <c r="F6" s="3"/>
      <c r="H6" s="2" t="s">
        <v>6</v>
      </c>
      <c r="I6" s="14">
        <f>'[1]2016'!F3</f>
        <v>6.5893071705581521E-2</v>
      </c>
      <c r="J6" s="14">
        <f>'[1]2017'!F3</f>
        <v>5.8953858783628514E-2</v>
      </c>
      <c r="K6" s="14">
        <f>'[1]2018'!F3</f>
        <v>5.4811351568591023E-2</v>
      </c>
      <c r="L6" s="14">
        <f>'[1]2019'!F3</f>
        <v>6.6787759069973279E-2</v>
      </c>
      <c r="O6" s="2" t="s">
        <v>6</v>
      </c>
      <c r="P6" s="14">
        <f>'[1]2016'!G3</f>
        <v>3.9749080500838377E-2</v>
      </c>
      <c r="Q6" s="14">
        <f>'[1]2017'!G3</f>
        <v>3.3898547149726323E-2</v>
      </c>
      <c r="R6" s="14">
        <f>'[1]2018'!G3</f>
        <v>3.4876695568456101E-2</v>
      </c>
      <c r="S6" s="14">
        <f>'[1]2019'!G3</f>
        <v>4.0953168314589027E-2</v>
      </c>
    </row>
    <row r="7" spans="1:19" x14ac:dyDescent="0.35">
      <c r="A7" s="2" t="s">
        <v>7</v>
      </c>
      <c r="B7" s="14">
        <f>'[1]2016'!H4</f>
        <v>0.16822903816712031</v>
      </c>
      <c r="C7" s="14">
        <f>'[1]2017'!H4</f>
        <v>0.16761754163619136</v>
      </c>
      <c r="D7" s="14">
        <f>'[1]2018'!H4</f>
        <v>0.16944244315978182</v>
      </c>
      <c r="E7" s="14">
        <f>'[1]2019'!H4</f>
        <v>0.15770157527716189</v>
      </c>
      <c r="F7" s="3"/>
      <c r="G7" s="1"/>
      <c r="H7" s="2" t="s">
        <v>7</v>
      </c>
      <c r="I7" s="14">
        <f>'[1]2016'!F4</f>
        <v>0.11278726010368596</v>
      </c>
      <c r="J7" s="14">
        <f>'[1]2017'!F4</f>
        <v>0.11273574530588588</v>
      </c>
      <c r="K7" s="14">
        <f>'[1]2018'!F4</f>
        <v>0.11083055414907093</v>
      </c>
      <c r="L7" s="14">
        <f>'[1]2019'!F4</f>
        <v>0.10607042500036407</v>
      </c>
      <c r="O7" s="2" t="s">
        <v>7</v>
      </c>
      <c r="P7" s="14">
        <f>'[1]2016'!G4</f>
        <v>5.5441778063434366E-2</v>
      </c>
      <c r="Q7" s="14">
        <f>'[1]2017'!G4</f>
        <v>5.4881796330305467E-2</v>
      </c>
      <c r="R7" s="14">
        <f>'[1]2018'!G4</f>
        <v>5.8611889010710905E-2</v>
      </c>
      <c r="S7" s="14">
        <f>'[1]2019'!G4</f>
        <v>5.1631150276797828E-2</v>
      </c>
    </row>
    <row r="8" spans="1:19" x14ac:dyDescent="0.35">
      <c r="A8" s="2" t="s">
        <v>8</v>
      </c>
      <c r="B8" s="14">
        <f>'[1]2016'!H5</f>
        <v>0.1343860549308753</v>
      </c>
      <c r="C8" s="14">
        <f>'[1]2017'!H5</f>
        <v>0.13714638299034509</v>
      </c>
      <c r="D8" s="14">
        <f>'[1]2018'!H5</f>
        <v>0.16229564497027166</v>
      </c>
      <c r="E8" s="14">
        <f>'[1]2019'!H5</f>
        <v>0.17940071139033459</v>
      </c>
      <c r="F8" s="3"/>
      <c r="H8" s="2" t="s">
        <v>8</v>
      </c>
      <c r="I8" s="14">
        <f>'[1]2016'!F5</f>
        <v>8.6129504341365126E-2</v>
      </c>
      <c r="J8" s="14">
        <f>'[1]2017'!F5</f>
        <v>8.794834353026304E-2</v>
      </c>
      <c r="K8" s="14">
        <f>'[1]2018'!F5</f>
        <v>0.10445544314437775</v>
      </c>
      <c r="L8" s="14">
        <f>'[1]2019'!F5</f>
        <v>0.11658769856109573</v>
      </c>
      <c r="O8" s="2" t="s">
        <v>8</v>
      </c>
      <c r="P8" s="14">
        <f>'[1]2016'!G5</f>
        <v>4.8256550589510179E-2</v>
      </c>
      <c r="Q8" s="14">
        <f>'[1]2017'!G5</f>
        <v>4.9198039460082076E-2</v>
      </c>
      <c r="R8" s="14">
        <f>'[1]2018'!G5</f>
        <v>5.7840201825893896E-2</v>
      </c>
      <c r="S8" s="14">
        <f>'[1]2019'!G5</f>
        <v>6.2813012829238846E-2</v>
      </c>
    </row>
    <row r="9" spans="1:19" x14ac:dyDescent="0.35">
      <c r="A9" s="2" t="s">
        <v>9</v>
      </c>
      <c r="B9" s="14">
        <f>'[1]2016'!H6</f>
        <v>0.1287518407860363</v>
      </c>
      <c r="C9" s="14">
        <f>'[1]2017'!H6</f>
        <v>0.11480161584968766</v>
      </c>
      <c r="D9" s="14">
        <f>'[1]2018'!H6</f>
        <v>0.10953910883994497</v>
      </c>
      <c r="E9" s="14">
        <f>'[1]2019'!H6</f>
        <v>0.12454213573441139</v>
      </c>
      <c r="F9" s="3"/>
      <c r="H9" s="2" t="s">
        <v>9</v>
      </c>
      <c r="I9" s="14">
        <f>'[1]2016'!F6</f>
        <v>7.9651726488741234E-2</v>
      </c>
      <c r="J9" s="14">
        <f>'[1]2017'!F6</f>
        <v>7.15203696317257E-2</v>
      </c>
      <c r="K9" s="14">
        <f>'[1]2018'!F6</f>
        <v>6.9454442330894442E-2</v>
      </c>
      <c r="L9" s="14">
        <f>'[1]2019'!F6</f>
        <v>7.7420080426293364E-2</v>
      </c>
      <c r="O9" s="2" t="s">
        <v>9</v>
      </c>
      <c r="P9" s="14">
        <f>'[1]2016'!G6</f>
        <v>4.9100114297295071E-2</v>
      </c>
      <c r="Q9" s="14">
        <f>'[1]2017'!G6</f>
        <v>4.3281246217961956E-2</v>
      </c>
      <c r="R9" s="14">
        <f>'[1]2018'!G6</f>
        <v>4.0084666509050536E-2</v>
      </c>
      <c r="S9" s="14">
        <f>'[1]2019'!G6</f>
        <v>4.7122055308118041E-2</v>
      </c>
    </row>
    <row r="10" spans="1:19" x14ac:dyDescent="0.35">
      <c r="A10" s="2" t="s">
        <v>10</v>
      </c>
      <c r="B10" s="14">
        <f>'[1]2016'!H7</f>
        <v>0.13764835262899064</v>
      </c>
      <c r="C10" s="14">
        <f>'[1]2017'!H7</f>
        <v>0.14503113768902934</v>
      </c>
      <c r="D10" s="14">
        <f>'[1]2018'!H7</f>
        <v>0.13249288526968986</v>
      </c>
      <c r="E10" s="14">
        <f>'[1]2019'!H7</f>
        <v>0.15525915802698706</v>
      </c>
      <c r="F10" s="3"/>
      <c r="G10" s="1"/>
      <c r="H10" s="2" t="s">
        <v>10</v>
      </c>
      <c r="I10" s="14">
        <f>'[1]2016'!F7</f>
        <v>8.7188257119808488E-2</v>
      </c>
      <c r="J10" s="14">
        <f>'[1]2017'!F7</f>
        <v>8.8370902793346515E-2</v>
      </c>
      <c r="K10" s="14">
        <f>'[1]2018'!F7</f>
        <v>8.0063044550240242E-2</v>
      </c>
      <c r="L10" s="14">
        <f>'[1]2019'!F7</f>
        <v>9.4927183801565937E-2</v>
      </c>
      <c r="O10" s="2" t="s">
        <v>10</v>
      </c>
      <c r="P10" s="14">
        <f>'[1]2016'!G7</f>
        <v>5.0460095509182158E-2</v>
      </c>
      <c r="Q10" s="14">
        <f>'[1]2017'!G7</f>
        <v>5.6660234895682858E-2</v>
      </c>
      <c r="R10" s="14">
        <f>'[1]2018'!G7</f>
        <v>5.2429840719449609E-2</v>
      </c>
      <c r="S10" s="14">
        <f>'[1]2019'!G7</f>
        <v>6.033197422542113E-2</v>
      </c>
    </row>
    <row r="11" spans="1:19" x14ac:dyDescent="0.35">
      <c r="A11" s="2" t="s">
        <v>11</v>
      </c>
      <c r="B11" s="14">
        <f>'[1]2016'!H8</f>
        <v>0.12539932761416608</v>
      </c>
      <c r="C11" s="14">
        <f>'[1]2017'!H8</f>
        <v>0.12981498236340352</v>
      </c>
      <c r="D11" s="14">
        <f>'[1]2018'!H8</f>
        <v>0.13242520495441829</v>
      </c>
      <c r="E11" s="14">
        <f>'[1]2019'!H8</f>
        <v>0.13397354600487846</v>
      </c>
      <c r="F11" s="3"/>
      <c r="H11" s="2" t="s">
        <v>11</v>
      </c>
      <c r="I11" s="14">
        <f>'[1]2016'!F8</f>
        <v>8.0345930685971775E-2</v>
      </c>
      <c r="J11" s="14">
        <f>'[1]2017'!F8</f>
        <v>8.2832533046705972E-2</v>
      </c>
      <c r="K11" s="14">
        <f>'[1]2018'!F8</f>
        <v>8.5845990678379391E-2</v>
      </c>
      <c r="L11" s="14">
        <f>'[1]2019'!F8</f>
        <v>8.5352521627187358E-2</v>
      </c>
      <c r="O11" s="2" t="s">
        <v>11</v>
      </c>
      <c r="P11" s="14">
        <f>'[1]2016'!G8</f>
        <v>4.5053396928194302E-2</v>
      </c>
      <c r="Q11" s="14">
        <f>'[1]2017'!G8</f>
        <v>4.698244931669756E-2</v>
      </c>
      <c r="R11" s="14">
        <f>'[1]2018'!G8</f>
        <v>4.6579214276038894E-2</v>
      </c>
      <c r="S11" s="14">
        <f>'[1]2019'!G8</f>
        <v>4.8621024377691092E-2</v>
      </c>
    </row>
    <row r="12" spans="1:19" x14ac:dyDescent="0.35">
      <c r="A12" s="2" t="s">
        <v>12</v>
      </c>
      <c r="B12" s="14">
        <f>'[1]2016'!I8</f>
        <v>0.13963483521975442</v>
      </c>
      <c r="C12" s="14">
        <f>'[1]2017'!I8</f>
        <v>0.1362085367470493</v>
      </c>
      <c r="D12" s="14">
        <f>'[1]2018'!I8</f>
        <v>0.1371516693367496</v>
      </c>
      <c r="E12" s="14">
        <f>'[1]2019'!I8</f>
        <v>0.14084640885424993</v>
      </c>
      <c r="F12" s="3"/>
      <c r="G12" s="1"/>
      <c r="H12" s="2" t="s">
        <v>12</v>
      </c>
      <c r="I12" s="14">
        <f>'[1]2016'!J8</f>
        <v>9.1093654316424216E-2</v>
      </c>
      <c r="J12" s="14">
        <f>'[1]2017'!J8</f>
        <v>8.944803167290663E-2</v>
      </c>
      <c r="K12" s="14">
        <f>'[1]2018'!J8</f>
        <v>8.8308132587791549E-2</v>
      </c>
      <c r="L12" s="14">
        <f>'[1]2019'!J8</f>
        <v>9.1837210937010499E-2</v>
      </c>
      <c r="O12" s="2" t="s">
        <v>12</v>
      </c>
      <c r="P12" s="14">
        <f>'[1]2016'!K8</f>
        <v>4.8541180903330226E-2</v>
      </c>
      <c r="Q12" s="14">
        <f>'[1]2017'!K8</f>
        <v>4.6760505074142672E-2</v>
      </c>
      <c r="R12" s="14">
        <f>'[1]2018'!K8</f>
        <v>4.8843536748958055E-2</v>
      </c>
      <c r="S12" s="14">
        <f>'[1]2019'!K8</f>
        <v>4.9009197917239455E-2</v>
      </c>
    </row>
    <row r="13" spans="1:19" x14ac:dyDescent="0.35">
      <c r="F13" s="4"/>
    </row>
    <row r="14" spans="1:19" x14ac:dyDescent="0.35">
      <c r="B14" s="28" t="s">
        <v>13</v>
      </c>
      <c r="C14" s="28"/>
      <c r="D14" s="28"/>
      <c r="E14" s="28"/>
      <c r="F14" s="13"/>
      <c r="I14" s="28" t="s">
        <v>14</v>
      </c>
      <c r="J14" s="28"/>
      <c r="K14" s="28"/>
      <c r="L14" s="28"/>
      <c r="P14" s="28" t="s">
        <v>14</v>
      </c>
      <c r="Q14" s="28"/>
      <c r="R14" s="28"/>
      <c r="S14" s="28"/>
    </row>
    <row r="15" spans="1:19" x14ac:dyDescent="0.35">
      <c r="B15" s="28" t="s">
        <v>1</v>
      </c>
      <c r="C15" s="28"/>
      <c r="D15" s="28"/>
      <c r="E15" s="28"/>
      <c r="F15" s="13"/>
      <c r="I15" s="28" t="s">
        <v>2</v>
      </c>
      <c r="J15" s="28"/>
      <c r="K15" s="28"/>
      <c r="L15" s="28"/>
      <c r="P15" s="28" t="s">
        <v>3</v>
      </c>
      <c r="Q15" s="28"/>
      <c r="R15" s="28"/>
      <c r="S15" s="28"/>
    </row>
    <row r="16" spans="1:19" x14ac:dyDescent="0.35">
      <c r="A16" s="2" t="s">
        <v>4</v>
      </c>
      <c r="B16" s="2">
        <v>2016</v>
      </c>
      <c r="C16" s="2">
        <v>2017</v>
      </c>
      <c r="D16" s="2">
        <v>2018</v>
      </c>
      <c r="E16" s="2">
        <v>2019</v>
      </c>
      <c r="H16" s="2" t="s">
        <v>4</v>
      </c>
      <c r="I16" s="2">
        <v>2016</v>
      </c>
      <c r="J16" s="2">
        <v>2017</v>
      </c>
      <c r="K16" s="2">
        <v>2018</v>
      </c>
      <c r="L16" s="2">
        <v>2019</v>
      </c>
      <c r="O16" s="2" t="s">
        <v>4</v>
      </c>
      <c r="P16" s="2">
        <v>2016</v>
      </c>
      <c r="Q16" s="2">
        <v>2017</v>
      </c>
      <c r="R16" s="2">
        <v>2018</v>
      </c>
      <c r="S16" s="2">
        <v>2019</v>
      </c>
    </row>
    <row r="17" spans="1:20" x14ac:dyDescent="0.35">
      <c r="A17" s="2" t="s">
        <v>5</v>
      </c>
      <c r="B17" s="8">
        <v>6.09762369256332</v>
      </c>
      <c r="C17" s="8">
        <v>7.1049561167328896</v>
      </c>
      <c r="D17" s="8">
        <v>6.7061636245543896</v>
      </c>
      <c r="E17" s="8">
        <v>7.0845613632676496</v>
      </c>
      <c r="F17" s="5"/>
      <c r="H17" s="2" t="s">
        <v>5</v>
      </c>
      <c r="I17" s="15">
        <v>20.2248145140586</v>
      </c>
      <c r="J17" s="15">
        <v>19.712672083199699</v>
      </c>
      <c r="K17" s="15">
        <v>19.673971411468401</v>
      </c>
      <c r="L17" s="15">
        <v>21.127457422026701</v>
      </c>
      <c r="M17" s="6"/>
      <c r="O17" s="2" t="s">
        <v>5</v>
      </c>
      <c r="P17" s="15">
        <v>10.9260260067333</v>
      </c>
      <c r="Q17" s="15">
        <v>9.9320490509550208</v>
      </c>
      <c r="R17" s="15">
        <v>10.240382933063399</v>
      </c>
      <c r="S17" s="15">
        <v>11.1974807030418</v>
      </c>
      <c r="T17" s="6"/>
    </row>
    <row r="18" spans="1:20" x14ac:dyDescent="0.35">
      <c r="A18" s="2" t="s">
        <v>6</v>
      </c>
      <c r="B18" s="8">
        <v>6.1177947940768904</v>
      </c>
      <c r="C18" s="8">
        <v>6.55453235433842</v>
      </c>
      <c r="D18" s="8">
        <v>5.8936950042135496</v>
      </c>
      <c r="E18" s="8">
        <v>6.4525936060074498</v>
      </c>
      <c r="F18" s="5"/>
      <c r="H18" s="2" t="s">
        <v>6</v>
      </c>
      <c r="I18" s="15">
        <v>16.686342990875598</v>
      </c>
      <c r="J18" s="15">
        <v>14.5740428171073</v>
      </c>
      <c r="K18" s="15">
        <v>14.609657727906001</v>
      </c>
      <c r="L18" s="15">
        <v>17.4342759465029</v>
      </c>
      <c r="M18" s="6"/>
      <c r="O18" s="2" t="s">
        <v>6</v>
      </c>
      <c r="P18" s="15">
        <v>9.9652170252245593</v>
      </c>
      <c r="Q18" s="15">
        <v>8.4265858966855696</v>
      </c>
      <c r="R18" s="15">
        <v>9.2498242400610504</v>
      </c>
      <c r="S18" s="15">
        <v>10.6461767944334</v>
      </c>
      <c r="T18" s="6"/>
    </row>
    <row r="19" spans="1:20" x14ac:dyDescent="0.35">
      <c r="A19" s="2" t="s">
        <v>7</v>
      </c>
      <c r="B19" s="8">
        <v>5.8883162374242897</v>
      </c>
      <c r="C19" s="8">
        <v>6.2279591840216098</v>
      </c>
      <c r="D19" s="8">
        <v>6.4919058869373396</v>
      </c>
      <c r="E19" s="8">
        <v>5.8682048720142097</v>
      </c>
      <c r="F19" s="5"/>
      <c r="H19" s="2" t="s">
        <v>7</v>
      </c>
      <c r="I19" s="15">
        <v>21.5947220530824</v>
      </c>
      <c r="J19" s="15">
        <v>21.366886533695901</v>
      </c>
      <c r="K19" s="15">
        <v>22.063843669161098</v>
      </c>
      <c r="L19" s="15">
        <v>22.913311863892101</v>
      </c>
      <c r="M19" s="6"/>
      <c r="O19" s="2" t="s">
        <v>7</v>
      </c>
      <c r="P19" s="15">
        <v>11.011071311841899</v>
      </c>
      <c r="Q19" s="15">
        <v>10.7566672073853</v>
      </c>
      <c r="R19" s="15">
        <v>11.7050819053735</v>
      </c>
      <c r="S19" s="15">
        <v>11.458722567812799</v>
      </c>
      <c r="T19" s="6"/>
    </row>
    <row r="20" spans="1:20" x14ac:dyDescent="0.35">
      <c r="A20" s="2" t="s">
        <v>8</v>
      </c>
      <c r="B20" s="8">
        <v>6.4108977921166899</v>
      </c>
      <c r="C20" s="8">
        <v>6.4172622245107602</v>
      </c>
      <c r="D20" s="8">
        <v>6.5295231705040502</v>
      </c>
      <c r="E20" s="8">
        <v>6.8918677544906899</v>
      </c>
      <c r="F20" s="5"/>
      <c r="H20" s="2" t="s">
        <v>8</v>
      </c>
      <c r="I20" s="15">
        <v>16.412869864011501</v>
      </c>
      <c r="J20" s="15">
        <v>16.054499487141101</v>
      </c>
      <c r="K20" s="15">
        <v>19.174441567585699</v>
      </c>
      <c r="L20" s="15">
        <v>21.110380758084901</v>
      </c>
      <c r="M20" s="6"/>
      <c r="O20" s="2" t="s">
        <v>8</v>
      </c>
      <c r="P20" s="15">
        <v>9.43062365460049</v>
      </c>
      <c r="Q20" s="15">
        <v>9.2174762600268103</v>
      </c>
      <c r="R20" s="15">
        <v>10.801305804130701</v>
      </c>
      <c r="S20" s="15">
        <v>11.7009918203635</v>
      </c>
      <c r="T20" s="6"/>
    </row>
    <row r="21" spans="1:20" x14ac:dyDescent="0.35">
      <c r="A21" s="2" t="s">
        <v>9</v>
      </c>
      <c r="B21" s="8">
        <v>7.5305577779399497</v>
      </c>
      <c r="C21" s="8">
        <v>7.4057970568518101</v>
      </c>
      <c r="D21" s="8">
        <v>7.8620185245665901</v>
      </c>
      <c r="E21" s="8">
        <v>7.0059955640149898</v>
      </c>
      <c r="F21" s="5"/>
      <c r="H21" s="2" t="s">
        <v>9</v>
      </c>
      <c r="I21" s="15">
        <v>18.635100819139801</v>
      </c>
      <c r="J21" s="15">
        <v>16.372884894359601</v>
      </c>
      <c r="K21" s="15">
        <v>16.223885555068598</v>
      </c>
      <c r="L21" s="15">
        <v>18.8558886488171</v>
      </c>
      <c r="M21" s="6"/>
      <c r="O21" s="2" t="s">
        <v>9</v>
      </c>
      <c r="P21" s="15">
        <v>11.241425536070601</v>
      </c>
      <c r="Q21" s="15">
        <v>9.8653768894742093</v>
      </c>
      <c r="R21" s="15">
        <v>9.2629409306925297</v>
      </c>
      <c r="S21" s="15">
        <v>11.2675837182676</v>
      </c>
      <c r="T21" s="6"/>
    </row>
    <row r="22" spans="1:20" x14ac:dyDescent="0.35">
      <c r="A22" s="2" t="s">
        <v>10</v>
      </c>
      <c r="B22" s="8">
        <v>6.8547721481059103</v>
      </c>
      <c r="C22" s="8">
        <v>6.71945619142027</v>
      </c>
      <c r="D22" s="8">
        <v>6.7400811451080198</v>
      </c>
      <c r="E22" s="8">
        <v>7.1670829023919698</v>
      </c>
      <c r="F22" s="5"/>
      <c r="H22" s="2" t="s">
        <v>10</v>
      </c>
      <c r="I22" s="15">
        <v>16.251012504542</v>
      </c>
      <c r="J22" s="15">
        <v>17.033271354201698</v>
      </c>
      <c r="K22" s="15">
        <v>15.561222394604799</v>
      </c>
      <c r="L22" s="15">
        <v>17.2134740384816</v>
      </c>
      <c r="M22" s="6"/>
      <c r="O22" s="2" t="s">
        <v>10</v>
      </c>
      <c r="P22" s="15">
        <v>9.9438002793818594</v>
      </c>
      <c r="Q22" s="15">
        <v>11.1968969569895</v>
      </c>
      <c r="R22" s="15">
        <v>10.421583896510199</v>
      </c>
      <c r="S22" s="15">
        <v>11.877392361499099</v>
      </c>
      <c r="T22" s="6"/>
    </row>
    <row r="23" spans="1:20" x14ac:dyDescent="0.35">
      <c r="A23" s="2" t="s">
        <v>11</v>
      </c>
      <c r="B23" s="8">
        <v>6.4377329622906103</v>
      </c>
      <c r="C23" s="8">
        <v>6.6039282554004899</v>
      </c>
      <c r="D23" s="8">
        <v>6.2106673281356297</v>
      </c>
      <c r="E23" s="8">
        <v>6.8415766332308596</v>
      </c>
      <c r="F23" s="5"/>
      <c r="H23" s="2" t="s">
        <v>11</v>
      </c>
      <c r="I23" s="15">
        <v>17.506330885833702</v>
      </c>
      <c r="J23" s="15">
        <v>18.279294644048498</v>
      </c>
      <c r="K23" s="15">
        <v>18.732714730793401</v>
      </c>
      <c r="L23" s="15">
        <v>19.1782249121494</v>
      </c>
      <c r="M23" s="6"/>
      <c r="O23" s="2" t="s">
        <v>11</v>
      </c>
      <c r="P23" s="15">
        <v>9.8944313303424796</v>
      </c>
      <c r="Q23" s="15">
        <v>10.184603811387399</v>
      </c>
      <c r="R23" s="15">
        <v>10.0082355431606</v>
      </c>
      <c r="S23" s="15">
        <v>10.7800991696216</v>
      </c>
      <c r="T23" s="6"/>
    </row>
    <row r="24" spans="1:20" x14ac:dyDescent="0.35">
      <c r="F24" s="5"/>
      <c r="H24" s="2" t="s">
        <v>12</v>
      </c>
      <c r="I24" s="15">
        <v>19.5080377662978</v>
      </c>
      <c r="J24" s="15">
        <v>18.914946045028</v>
      </c>
      <c r="K24" s="15">
        <v>19.3273741678078</v>
      </c>
      <c r="L24" s="15">
        <v>20.771552254956301</v>
      </c>
      <c r="O24" s="2" t="s">
        <v>12</v>
      </c>
      <c r="P24" s="15">
        <v>10.5636245928057</v>
      </c>
      <c r="Q24" s="15">
        <v>10.045315809849299</v>
      </c>
      <c r="R24" s="15">
        <v>10.705286295343701</v>
      </c>
      <c r="S24" s="15">
        <v>11.2184916488883</v>
      </c>
    </row>
    <row r="27" spans="1:20" x14ac:dyDescent="0.35">
      <c r="B27" s="28" t="s">
        <v>15</v>
      </c>
      <c r="C27" s="28"/>
      <c r="D27" s="28"/>
      <c r="E27" s="28"/>
      <c r="F27" s="28"/>
      <c r="I27" s="28" t="s">
        <v>16</v>
      </c>
      <c r="J27" s="28"/>
      <c r="K27" s="28"/>
      <c r="L27" s="28"/>
    </row>
    <row r="28" spans="1:20" x14ac:dyDescent="0.35">
      <c r="B28" s="28" t="s">
        <v>1</v>
      </c>
      <c r="C28" s="28"/>
      <c r="D28" s="28"/>
      <c r="E28" s="28"/>
      <c r="F28" s="28"/>
      <c r="I28" s="28" t="s">
        <v>1</v>
      </c>
      <c r="J28" s="28"/>
      <c r="K28" s="28"/>
      <c r="L28" s="28"/>
    </row>
    <row r="29" spans="1:20" x14ac:dyDescent="0.35">
      <c r="A29" s="2" t="s">
        <v>4</v>
      </c>
      <c r="B29" s="16">
        <v>2016</v>
      </c>
      <c r="C29" s="16">
        <v>2017</v>
      </c>
      <c r="D29" s="16">
        <v>2018</v>
      </c>
      <c r="E29" s="16">
        <v>2019</v>
      </c>
      <c r="F29" s="16">
        <v>2022</v>
      </c>
      <c r="H29" s="2" t="s">
        <v>4</v>
      </c>
      <c r="I29" s="2">
        <v>2016</v>
      </c>
      <c r="J29" s="2">
        <v>2017</v>
      </c>
      <c r="K29" s="2">
        <v>2018</v>
      </c>
      <c r="L29" s="2">
        <v>2019</v>
      </c>
    </row>
    <row r="30" spans="1:20" x14ac:dyDescent="0.35">
      <c r="A30" s="2" t="s">
        <v>5</v>
      </c>
      <c r="B30" s="8">
        <v>890.16341637941605</v>
      </c>
      <c r="C30" s="8">
        <v>900.63335736541899</v>
      </c>
      <c r="D30" s="8">
        <v>896.81594429413997</v>
      </c>
      <c r="E30" s="8">
        <v>921.38396896764903</v>
      </c>
      <c r="F30" s="8">
        <v>944.75423603633101</v>
      </c>
      <c r="G30" s="17"/>
      <c r="H30" s="2" t="s">
        <v>5</v>
      </c>
      <c r="I30" s="8"/>
      <c r="J30" s="8"/>
      <c r="K30" s="8"/>
      <c r="L30" s="8">
        <v>2208.0929447235253</v>
      </c>
    </row>
    <row r="31" spans="1:20" x14ac:dyDescent="0.35">
      <c r="A31" s="2" t="s">
        <v>6</v>
      </c>
      <c r="B31" s="8">
        <v>973.93972906380202</v>
      </c>
      <c r="C31" s="8">
        <v>910.00437985128804</v>
      </c>
      <c r="D31" s="8">
        <v>867.96228307154001</v>
      </c>
      <c r="E31" s="8">
        <v>905.21860392605004</v>
      </c>
      <c r="F31" s="8">
        <v>873.42481651264404</v>
      </c>
      <c r="G31" s="17"/>
      <c r="H31" s="2" t="s">
        <v>6</v>
      </c>
      <c r="I31" s="8"/>
      <c r="J31" s="8"/>
      <c r="K31" s="8"/>
      <c r="L31" s="8">
        <v>2175.1429431374604</v>
      </c>
    </row>
    <row r="32" spans="1:20" x14ac:dyDescent="0.35">
      <c r="A32" s="2" t="s">
        <v>7</v>
      </c>
      <c r="B32" s="8">
        <v>846.66908337954601</v>
      </c>
      <c r="C32" s="8">
        <v>860.97025741006598</v>
      </c>
      <c r="D32" s="8">
        <v>821.36226817580098</v>
      </c>
      <c r="E32" s="8">
        <v>797.13418060934998</v>
      </c>
      <c r="F32" s="8">
        <v>814.25248799687097</v>
      </c>
      <c r="G32" s="17"/>
      <c r="H32" s="2" t="s">
        <v>7</v>
      </c>
      <c r="I32" s="8"/>
      <c r="J32" s="8"/>
      <c r="K32" s="8"/>
      <c r="L32" s="8">
        <v>1727.8835163217348</v>
      </c>
    </row>
    <row r="33" spans="1:21" x14ac:dyDescent="0.35">
      <c r="A33" s="2" t="s">
        <v>8</v>
      </c>
      <c r="B33" s="8">
        <v>882.55487023781802</v>
      </c>
      <c r="C33" s="8">
        <v>855.07588041916404</v>
      </c>
      <c r="D33" s="8">
        <v>831.36499713068099</v>
      </c>
      <c r="E33" s="8">
        <v>841.68384300577202</v>
      </c>
      <c r="F33" s="8">
        <v>852.85874211483895</v>
      </c>
      <c r="G33" s="17"/>
      <c r="H33" s="2" t="s">
        <v>8</v>
      </c>
      <c r="I33" s="8"/>
      <c r="J33" s="8"/>
      <c r="K33" s="8"/>
      <c r="L33" s="8">
        <v>1476.8678097746697</v>
      </c>
    </row>
    <row r="34" spans="1:21" x14ac:dyDescent="0.35">
      <c r="A34" s="2" t="s">
        <v>9</v>
      </c>
      <c r="B34" s="8">
        <v>966.07773308168601</v>
      </c>
      <c r="C34" s="8">
        <v>986.165635093643</v>
      </c>
      <c r="D34" s="8">
        <v>1004.10694171179</v>
      </c>
      <c r="E34" s="8">
        <v>992.24155029562905</v>
      </c>
      <c r="F34" s="8">
        <v>996.08372836061505</v>
      </c>
      <c r="G34" s="17"/>
      <c r="H34" s="2" t="s">
        <v>9</v>
      </c>
      <c r="I34" s="8"/>
      <c r="J34" s="8"/>
      <c r="K34" s="8"/>
      <c r="L34" s="8">
        <v>1966.1531985325137</v>
      </c>
    </row>
    <row r="35" spans="1:21" x14ac:dyDescent="0.35">
      <c r="A35" s="2" t="s">
        <v>10</v>
      </c>
      <c r="B35" s="8">
        <v>969.64668666517605</v>
      </c>
      <c r="C35" s="8">
        <v>892.07029252528503</v>
      </c>
      <c r="D35" s="8">
        <v>927.24506733876399</v>
      </c>
      <c r="E35" s="8">
        <v>904.46861037089195</v>
      </c>
      <c r="F35" s="8">
        <v>868.74917352551802</v>
      </c>
      <c r="G35" s="17"/>
      <c r="H35" s="2" t="s">
        <v>10</v>
      </c>
      <c r="I35" s="8"/>
      <c r="J35" s="8"/>
      <c r="K35" s="8"/>
      <c r="L35" s="8">
        <v>1724.0175533814281</v>
      </c>
    </row>
    <row r="36" spans="1:21" x14ac:dyDescent="0.35">
      <c r="A36" s="2" t="s">
        <v>11</v>
      </c>
      <c r="B36" s="8">
        <v>840.33605919436798</v>
      </c>
      <c r="C36" s="8">
        <v>908.37392961012802</v>
      </c>
      <c r="D36" s="8">
        <v>851.35223135556498</v>
      </c>
      <c r="E36" s="8">
        <v>810.67679973354302</v>
      </c>
      <c r="F36" s="8">
        <v>783.18959533231998</v>
      </c>
      <c r="G36" s="17"/>
      <c r="H36" s="2" t="s">
        <v>11</v>
      </c>
      <c r="I36" s="8"/>
      <c r="J36" s="8"/>
      <c r="K36" s="8"/>
      <c r="L36" s="8">
        <v>2085.1501451174636</v>
      </c>
    </row>
    <row r="37" spans="1:21" x14ac:dyDescent="0.35">
      <c r="A37" s="2" t="s">
        <v>12</v>
      </c>
      <c r="B37" s="8">
        <v>882.10507661963902</v>
      </c>
      <c r="C37" s="8">
        <v>883.62308911802802</v>
      </c>
      <c r="D37" s="8">
        <v>851.63023200616499</v>
      </c>
      <c r="E37" s="8">
        <v>842.51783728517898</v>
      </c>
      <c r="F37" s="8">
        <v>845.51199569517496</v>
      </c>
      <c r="G37" s="17"/>
      <c r="H37" s="2" t="s">
        <v>12</v>
      </c>
      <c r="I37" s="8"/>
      <c r="J37" s="8"/>
      <c r="K37" s="8"/>
      <c r="L37" s="8">
        <v>1900.8948370691721</v>
      </c>
    </row>
    <row r="38" spans="1:21" x14ac:dyDescent="0.35">
      <c r="A38" s="2" t="s">
        <v>17</v>
      </c>
      <c r="B38" s="8">
        <v>1127.7867226020901</v>
      </c>
      <c r="C38" s="8">
        <v>1140.4454196746599</v>
      </c>
      <c r="D38" s="8">
        <v>1143.04976724995</v>
      </c>
      <c r="E38" s="8">
        <v>1139.6761734834399</v>
      </c>
      <c r="F38" s="8">
        <v>1078.8877899512199</v>
      </c>
      <c r="I38" s="5"/>
      <c r="J38" s="5"/>
      <c r="K38" s="5"/>
      <c r="L38" s="5"/>
    </row>
    <row r="41" spans="1:21" x14ac:dyDescent="0.35">
      <c r="B41" s="28" t="s">
        <v>18</v>
      </c>
      <c r="C41" s="28"/>
      <c r="D41" s="28"/>
      <c r="E41" s="28"/>
      <c r="F41" s="28"/>
      <c r="I41" s="28" t="s">
        <v>19</v>
      </c>
      <c r="J41" s="28"/>
      <c r="K41" s="28"/>
      <c r="L41" s="28"/>
      <c r="M41" s="28"/>
      <c r="P41" s="28" t="s">
        <v>20</v>
      </c>
      <c r="Q41" s="28"/>
      <c r="R41" s="28"/>
      <c r="S41" s="28"/>
      <c r="T41" s="28"/>
    </row>
    <row r="42" spans="1:21" x14ac:dyDescent="0.35">
      <c r="B42" s="28" t="s">
        <v>1</v>
      </c>
      <c r="C42" s="28"/>
      <c r="D42" s="28"/>
      <c r="E42" s="28"/>
      <c r="F42" s="28"/>
      <c r="I42" s="28" t="s">
        <v>1</v>
      </c>
      <c r="J42" s="28"/>
      <c r="K42" s="28"/>
      <c r="L42" s="28"/>
      <c r="M42" s="28"/>
      <c r="P42" s="28" t="s">
        <v>1</v>
      </c>
      <c r="Q42" s="28"/>
      <c r="R42" s="28"/>
      <c r="S42" s="28"/>
      <c r="T42" s="28"/>
    </row>
    <row r="43" spans="1:21" x14ac:dyDescent="0.35">
      <c r="A43" s="2" t="s">
        <v>4</v>
      </c>
      <c r="B43" s="16">
        <v>2016</v>
      </c>
      <c r="C43" s="16">
        <v>2017</v>
      </c>
      <c r="D43" s="16">
        <v>2018</v>
      </c>
      <c r="E43" s="16">
        <v>2019</v>
      </c>
      <c r="F43" s="16">
        <v>2022</v>
      </c>
      <c r="H43" s="2" t="s">
        <v>4</v>
      </c>
      <c r="I43" s="16">
        <v>2016</v>
      </c>
      <c r="J43" s="16">
        <v>2017</v>
      </c>
      <c r="K43" s="16">
        <v>2018</v>
      </c>
      <c r="L43" s="16">
        <v>2019</v>
      </c>
      <c r="M43" s="16">
        <v>2022</v>
      </c>
      <c r="O43" s="2" t="s">
        <v>4</v>
      </c>
      <c r="P43" s="16">
        <v>2016</v>
      </c>
      <c r="Q43" s="16">
        <v>2017</v>
      </c>
      <c r="R43" s="16">
        <v>2018</v>
      </c>
      <c r="S43" s="16">
        <v>2019</v>
      </c>
      <c r="T43" s="16">
        <v>2022</v>
      </c>
    </row>
    <row r="44" spans="1:21" x14ac:dyDescent="0.35">
      <c r="A44" s="2" t="s">
        <v>5</v>
      </c>
      <c r="B44" s="8">
        <v>1979.93879809746</v>
      </c>
      <c r="C44" s="8">
        <v>2015.6108572933899</v>
      </c>
      <c r="D44" s="8">
        <v>2188.9787605911201</v>
      </c>
      <c r="E44" s="8">
        <v>2143.3567638245399</v>
      </c>
      <c r="F44" s="8">
        <v>2218.8255207235102</v>
      </c>
      <c r="G44" s="17"/>
      <c r="H44" s="2" t="s">
        <v>5</v>
      </c>
      <c r="I44" s="8">
        <v>2390.7965780958202</v>
      </c>
      <c r="J44" s="8">
        <v>2523.7828935383</v>
      </c>
      <c r="K44" s="8">
        <v>2716.0060681943401</v>
      </c>
      <c r="L44" s="8">
        <v>2692.22157825573</v>
      </c>
      <c r="M44" s="8">
        <v>2687.3116187703299</v>
      </c>
      <c r="N44" s="17"/>
      <c r="O44" s="2" t="s">
        <v>5</v>
      </c>
      <c r="P44" s="9">
        <f>B44/I44</f>
        <v>0.82815025595962954</v>
      </c>
      <c r="Q44" s="9">
        <f t="shared" ref="Q44:T51" si="0">C44/J44</f>
        <v>0.79864669122451271</v>
      </c>
      <c r="R44" s="9">
        <f t="shared" si="0"/>
        <v>0.8059550330999079</v>
      </c>
      <c r="S44" s="9">
        <f t="shared" si="0"/>
        <v>0.79612940522273223</v>
      </c>
      <c r="T44" s="9">
        <f t="shared" si="0"/>
        <v>0.82566737151935088</v>
      </c>
      <c r="U44" s="10"/>
    </row>
    <row r="45" spans="1:21" x14ac:dyDescent="0.35">
      <c r="A45" s="2" t="s">
        <v>6</v>
      </c>
      <c r="B45" s="8">
        <v>2039.5319119219</v>
      </c>
      <c r="C45" s="8">
        <v>2117.2779768170299</v>
      </c>
      <c r="D45" s="8">
        <v>2028.5166077777801</v>
      </c>
      <c r="E45" s="8">
        <v>2060.7265078692199</v>
      </c>
      <c r="F45" s="8">
        <v>2027.97791627891</v>
      </c>
      <c r="G45" s="17"/>
      <c r="H45" s="2" t="s">
        <v>6</v>
      </c>
      <c r="I45" s="8">
        <v>2260.69691525595</v>
      </c>
      <c r="J45" s="8">
        <v>2488.7293030815499</v>
      </c>
      <c r="K45" s="8">
        <v>2268.7615497796</v>
      </c>
      <c r="L45" s="8">
        <v>2189.3193183866101</v>
      </c>
      <c r="M45" s="8">
        <v>2215.16179876875</v>
      </c>
      <c r="N45" s="17"/>
      <c r="O45" s="2" t="s">
        <v>6</v>
      </c>
      <c r="P45" s="9">
        <f t="shared" ref="P45:P50" si="1">B45/I45</f>
        <v>0.90216954699165841</v>
      </c>
      <c r="Q45" s="9">
        <f t="shared" si="0"/>
        <v>0.85074659353084792</v>
      </c>
      <c r="R45" s="9">
        <f t="shared" si="0"/>
        <v>0.89410745169532746</v>
      </c>
      <c r="S45" s="9">
        <f t="shared" si="0"/>
        <v>0.94126356560350688</v>
      </c>
      <c r="T45" s="9">
        <f t="shared" si="0"/>
        <v>0.9154987763901119</v>
      </c>
      <c r="U45" s="10"/>
    </row>
    <row r="46" spans="1:21" x14ac:dyDescent="0.35">
      <c r="A46" s="2" t="s">
        <v>7</v>
      </c>
      <c r="B46" s="8">
        <v>1700.7683603655601</v>
      </c>
      <c r="C46" s="8">
        <v>1766.4247609306201</v>
      </c>
      <c r="D46" s="8">
        <v>1777.0085482949601</v>
      </c>
      <c r="E46" s="8">
        <v>1806.9283236968899</v>
      </c>
      <c r="F46" s="8">
        <v>1879.8171191291499</v>
      </c>
      <c r="G46" s="17"/>
      <c r="H46" s="2" t="s">
        <v>7</v>
      </c>
      <c r="I46" s="8">
        <v>1923.7823418339301</v>
      </c>
      <c r="J46" s="8">
        <v>1963.54038941007</v>
      </c>
      <c r="K46" s="8">
        <v>2079.1541728536099</v>
      </c>
      <c r="L46" s="8">
        <v>2035.12560206173</v>
      </c>
      <c r="M46" s="8">
        <v>2157.8900471318002</v>
      </c>
      <c r="N46" s="17"/>
      <c r="O46" s="2" t="s">
        <v>7</v>
      </c>
      <c r="P46" s="9">
        <f t="shared" si="1"/>
        <v>0.88407525289177358</v>
      </c>
      <c r="Q46" s="9">
        <f t="shared" si="0"/>
        <v>0.89961213451857147</v>
      </c>
      <c r="R46" s="9">
        <f t="shared" si="0"/>
        <v>0.85467858588670254</v>
      </c>
      <c r="S46" s="9">
        <f t="shared" si="0"/>
        <v>0.88787066600033948</v>
      </c>
      <c r="T46" s="9">
        <f t="shared" si="0"/>
        <v>0.87113665574747146</v>
      </c>
      <c r="U46" s="10"/>
    </row>
    <row r="47" spans="1:21" x14ac:dyDescent="0.35">
      <c r="A47" s="2" t="s">
        <v>8</v>
      </c>
      <c r="B47" s="8">
        <v>2188.7042805576698</v>
      </c>
      <c r="C47" s="8">
        <v>2219.6058812974302</v>
      </c>
      <c r="D47" s="8">
        <v>2195.90222887956</v>
      </c>
      <c r="E47" s="8">
        <v>2245.6348352861</v>
      </c>
      <c r="F47" s="8">
        <v>2388.8812561139498</v>
      </c>
      <c r="G47" s="17"/>
      <c r="H47" s="2" t="s">
        <v>8</v>
      </c>
      <c r="I47" s="8">
        <v>2359.8473912573199</v>
      </c>
      <c r="J47" s="8">
        <v>2440.6587443090398</v>
      </c>
      <c r="K47" s="8">
        <v>2323.6091742123999</v>
      </c>
      <c r="L47" s="8">
        <v>2470.2883441415202</v>
      </c>
      <c r="M47" s="8">
        <v>2432.9020332216401</v>
      </c>
      <c r="N47" s="17"/>
      <c r="O47" s="2" t="s">
        <v>8</v>
      </c>
      <c r="P47" s="9">
        <f t="shared" si="1"/>
        <v>0.92747704307757561</v>
      </c>
      <c r="Q47" s="9">
        <f t="shared" si="0"/>
        <v>0.90942901643785901</v>
      </c>
      <c r="R47" s="9">
        <f t="shared" si="0"/>
        <v>0.94503940389367458</v>
      </c>
      <c r="S47" s="9">
        <f t="shared" si="0"/>
        <v>0.90905777886690708</v>
      </c>
      <c r="T47" s="9">
        <f t="shared" si="0"/>
        <v>0.98190606259250068</v>
      </c>
      <c r="U47" s="10"/>
    </row>
    <row r="48" spans="1:21" x14ac:dyDescent="0.35">
      <c r="A48" s="2" t="s">
        <v>9</v>
      </c>
      <c r="B48" s="8">
        <v>2584.60941664747</v>
      </c>
      <c r="C48" s="8">
        <v>2610.06871554185</v>
      </c>
      <c r="D48" s="8">
        <v>2793.2053357240102</v>
      </c>
      <c r="E48" s="8">
        <v>2640.7301066720602</v>
      </c>
      <c r="F48" s="8">
        <v>2318.8310448188099</v>
      </c>
      <c r="G48" s="17"/>
      <c r="H48" s="2" t="s">
        <v>9</v>
      </c>
      <c r="I48" s="8">
        <v>2903.9243879623</v>
      </c>
      <c r="J48" s="8">
        <v>2866.4797862883602</v>
      </c>
      <c r="K48" s="8">
        <v>2876.2813583465199</v>
      </c>
      <c r="L48" s="8">
        <v>2955.7925363107302</v>
      </c>
      <c r="M48" s="8">
        <v>2657.15195047819</v>
      </c>
      <c r="N48" s="17"/>
      <c r="O48" s="2" t="s">
        <v>9</v>
      </c>
      <c r="P48" s="9">
        <f t="shared" si="1"/>
        <v>0.89004019090907005</v>
      </c>
      <c r="Q48" s="9">
        <f t="shared" si="0"/>
        <v>0.91054844622556297</v>
      </c>
      <c r="R48" s="9">
        <f t="shared" si="0"/>
        <v>0.97111686505166261</v>
      </c>
      <c r="S48" s="9">
        <f t="shared" si="0"/>
        <v>0.89340847648532362</v>
      </c>
      <c r="T48" s="9">
        <f t="shared" si="0"/>
        <v>0.87267536371094823</v>
      </c>
      <c r="U48" s="10"/>
    </row>
    <row r="49" spans="1:21" x14ac:dyDescent="0.35">
      <c r="A49" s="2" t="s">
        <v>10</v>
      </c>
      <c r="B49" s="8">
        <v>2813.31985587486</v>
      </c>
      <c r="C49" s="8">
        <v>2728.64458791382</v>
      </c>
      <c r="D49" s="8">
        <v>2665.9749834701001</v>
      </c>
      <c r="E49" s="8">
        <v>2323.5988191113001</v>
      </c>
      <c r="F49" s="8">
        <v>2418.6721229531699</v>
      </c>
      <c r="G49" s="17"/>
      <c r="H49" s="2" t="s">
        <v>10</v>
      </c>
      <c r="I49" s="8">
        <v>2708.6678391361602</v>
      </c>
      <c r="J49" s="8">
        <v>2960.2702712903902</v>
      </c>
      <c r="K49" s="8">
        <v>2402.14276555065</v>
      </c>
      <c r="L49" s="8">
        <v>2396.8009732700398</v>
      </c>
      <c r="M49" s="8">
        <v>2411.1196870782901</v>
      </c>
      <c r="N49" s="17"/>
      <c r="O49" s="2" t="s">
        <v>10</v>
      </c>
      <c r="P49" s="9">
        <f t="shared" si="1"/>
        <v>1.0386359727193701</v>
      </c>
      <c r="Q49" s="9">
        <f t="shared" si="0"/>
        <v>0.92175522430402823</v>
      </c>
      <c r="R49" s="9">
        <f t="shared" si="0"/>
        <v>1.1098320306782312</v>
      </c>
      <c r="S49" s="9">
        <f t="shared" si="0"/>
        <v>0.96945839267627321</v>
      </c>
      <c r="T49" s="14">
        <f>F49/M49</f>
        <v>1.0031323355349613</v>
      </c>
      <c r="U49" s="10"/>
    </row>
    <row r="50" spans="1:21" x14ac:dyDescent="0.35">
      <c r="A50" s="2" t="s">
        <v>11</v>
      </c>
      <c r="B50" s="8">
        <v>2054.2427227562398</v>
      </c>
      <c r="C50" s="8">
        <v>2116.4638673613499</v>
      </c>
      <c r="D50" s="8">
        <v>2191.1597492054798</v>
      </c>
      <c r="E50" s="8">
        <v>2201.6912582921</v>
      </c>
      <c r="F50" s="8">
        <v>2242.4079553401002</v>
      </c>
      <c r="G50" s="17"/>
      <c r="H50" s="2" t="s">
        <v>11</v>
      </c>
      <c r="I50" s="8">
        <v>2437.6587853194401</v>
      </c>
      <c r="J50" s="8">
        <v>2496.20306217608</v>
      </c>
      <c r="K50" s="8">
        <v>2535.5444925296702</v>
      </c>
      <c r="L50" s="8">
        <v>2430.2852619896498</v>
      </c>
      <c r="M50" s="8">
        <v>2677.69269824302</v>
      </c>
      <c r="N50" s="17"/>
      <c r="O50" s="2" t="s">
        <v>11</v>
      </c>
      <c r="P50" s="9">
        <f t="shared" si="1"/>
        <v>0.84271134874483433</v>
      </c>
      <c r="Q50" s="9">
        <f t="shared" si="0"/>
        <v>0.84787327578883342</v>
      </c>
      <c r="R50" s="9">
        <f t="shared" si="0"/>
        <v>0.86417720361885531</v>
      </c>
      <c r="S50" s="9">
        <f t="shared" si="0"/>
        <v>0.90593943547581646</v>
      </c>
      <c r="T50" s="9">
        <f t="shared" si="0"/>
        <v>0.83744036677975264</v>
      </c>
      <c r="U50" s="10"/>
    </row>
    <row r="51" spans="1:21" x14ac:dyDescent="0.35">
      <c r="A51" s="2" t="s">
        <v>12</v>
      </c>
      <c r="B51" s="8">
        <v>1940.38603110248</v>
      </c>
      <c r="C51" s="8">
        <v>2002.9295612328301</v>
      </c>
      <c r="D51" s="8">
        <v>2017.6425267648201</v>
      </c>
      <c r="E51" s="8">
        <v>2015.5623442882199</v>
      </c>
      <c r="F51" s="8">
        <v>2049.0150069279298</v>
      </c>
      <c r="G51" s="17"/>
      <c r="H51" s="2" t="s">
        <v>12</v>
      </c>
      <c r="I51" s="8">
        <v>2183.8458969626799</v>
      </c>
      <c r="J51" s="8">
        <v>2290.2236731755502</v>
      </c>
      <c r="K51" s="8">
        <v>2293.89660849245</v>
      </c>
      <c r="L51" s="8">
        <v>2252.6195169038001</v>
      </c>
      <c r="M51" s="8">
        <v>2318.4597118552301</v>
      </c>
      <c r="O51" s="2" t="s">
        <v>12</v>
      </c>
      <c r="P51" s="9">
        <f>B51/I51</f>
        <v>0.88851783626362701</v>
      </c>
      <c r="Q51" s="9">
        <f t="shared" si="0"/>
        <v>0.87455630849175214</v>
      </c>
      <c r="R51" s="9">
        <f t="shared" si="0"/>
        <v>0.879569950666092</v>
      </c>
      <c r="S51" s="9">
        <f t="shared" si="0"/>
        <v>0.89476377575676314</v>
      </c>
      <c r="T51" s="9">
        <f t="shared" si="0"/>
        <v>0.88378288242425795</v>
      </c>
      <c r="U51" s="10"/>
    </row>
    <row r="52" spans="1:21" x14ac:dyDescent="0.35">
      <c r="G52" s="18"/>
    </row>
    <row r="53" spans="1:21" x14ac:dyDescent="0.35">
      <c r="B53" s="28" t="s">
        <v>15</v>
      </c>
      <c r="C53" s="28"/>
      <c r="D53" s="28"/>
      <c r="E53" s="28"/>
      <c r="F53" s="28"/>
    </row>
    <row r="54" spans="1:21" x14ac:dyDescent="0.35">
      <c r="B54" s="28" t="s">
        <v>1</v>
      </c>
      <c r="C54" s="28"/>
      <c r="D54" s="28"/>
      <c r="E54" s="28"/>
      <c r="F54" s="28"/>
      <c r="G54" s="10"/>
    </row>
    <row r="55" spans="1:21" x14ac:dyDescent="0.35">
      <c r="A55" s="2" t="s">
        <v>4</v>
      </c>
      <c r="B55" s="16">
        <v>2016</v>
      </c>
      <c r="C55" s="16">
        <v>2017</v>
      </c>
      <c r="D55" s="16">
        <v>2018</v>
      </c>
      <c r="E55" s="16">
        <v>2019</v>
      </c>
      <c r="F55" s="16">
        <v>2022</v>
      </c>
    </row>
    <row r="56" spans="1:21" x14ac:dyDescent="0.35">
      <c r="A56" s="2" t="s">
        <v>5</v>
      </c>
      <c r="B56" s="9">
        <f>B30/B44</f>
        <v>0.44959137991274356</v>
      </c>
      <c r="C56" s="9">
        <f t="shared" ref="C56:F56" si="2">C30/C44</f>
        <v>0.44682898690812312</v>
      </c>
      <c r="D56" s="9">
        <f t="shared" si="2"/>
        <v>0.40969604659478759</v>
      </c>
      <c r="E56" s="9">
        <f t="shared" si="2"/>
        <v>0.42987895646619267</v>
      </c>
      <c r="F56" s="9">
        <f t="shared" si="2"/>
        <v>0.4257902332619049</v>
      </c>
    </row>
    <row r="57" spans="1:21" x14ac:dyDescent="0.35">
      <c r="A57" s="2" t="s">
        <v>6</v>
      </c>
      <c r="B57" s="9">
        <f t="shared" ref="B57:F63" si="3">B31/B45</f>
        <v>0.47753100766441803</v>
      </c>
      <c r="C57" s="9">
        <f t="shared" si="3"/>
        <v>0.42979919963996699</v>
      </c>
      <c r="D57" s="9">
        <f t="shared" si="3"/>
        <v>0.42788029427197249</v>
      </c>
      <c r="E57" s="9">
        <f t="shared" si="3"/>
        <v>0.43927158721418169</v>
      </c>
      <c r="F57" s="9">
        <f t="shared" si="3"/>
        <v>0.43068753831169482</v>
      </c>
    </row>
    <row r="58" spans="1:21" x14ac:dyDescent="0.35">
      <c r="A58" s="2" t="s">
        <v>7</v>
      </c>
      <c r="B58" s="9">
        <f t="shared" si="3"/>
        <v>0.49781563622077524</v>
      </c>
      <c r="C58" s="9">
        <f t="shared" si="3"/>
        <v>0.48740839488485993</v>
      </c>
      <c r="D58" s="9">
        <f t="shared" si="3"/>
        <v>0.46221627294021639</v>
      </c>
      <c r="E58" s="9">
        <f t="shared" si="3"/>
        <v>0.44115428938456791</v>
      </c>
      <c r="F58" s="9">
        <f t="shared" si="3"/>
        <v>0.43315516159044459</v>
      </c>
    </row>
    <row r="59" spans="1:21" x14ac:dyDescent="0.35">
      <c r="A59" s="2" t="s">
        <v>8</v>
      </c>
      <c r="B59" s="9">
        <f t="shared" si="3"/>
        <v>0.40323166454124532</v>
      </c>
      <c r="C59" s="9">
        <f t="shared" si="3"/>
        <v>0.3852377071191328</v>
      </c>
      <c r="D59" s="9">
        <f t="shared" si="3"/>
        <v>0.37859836662895402</v>
      </c>
      <c r="E59" s="9">
        <f t="shared" si="3"/>
        <v>0.374808864638288</v>
      </c>
      <c r="F59" s="9">
        <f t="shared" si="3"/>
        <v>0.3570117769278347</v>
      </c>
    </row>
    <row r="60" spans="1:21" x14ac:dyDescent="0.35">
      <c r="A60" s="2" t="s">
        <v>9</v>
      </c>
      <c r="B60" s="9">
        <f t="shared" si="3"/>
        <v>0.37378093837280751</v>
      </c>
      <c r="C60" s="9">
        <f t="shared" si="3"/>
        <v>0.37783129203512755</v>
      </c>
      <c r="D60" s="9">
        <f t="shared" si="3"/>
        <v>0.35948196463383936</v>
      </c>
      <c r="E60" s="9">
        <f t="shared" si="3"/>
        <v>0.37574515767008326</v>
      </c>
      <c r="F60" s="9">
        <f t="shared" si="3"/>
        <v>0.42956287418449995</v>
      </c>
    </row>
    <row r="61" spans="1:21" x14ac:dyDescent="0.35">
      <c r="A61" s="7" t="s">
        <v>10</v>
      </c>
      <c r="B61" s="9">
        <f t="shared" si="3"/>
        <v>0.34466279567903746</v>
      </c>
      <c r="C61" s="9">
        <f t="shared" si="3"/>
        <v>0.32692799072352463</v>
      </c>
      <c r="D61" s="9">
        <f t="shared" si="3"/>
        <v>0.34780711487841437</v>
      </c>
      <c r="E61" s="9">
        <f t="shared" si="3"/>
        <v>0.38925334396443761</v>
      </c>
      <c r="F61" s="9">
        <f t="shared" si="3"/>
        <v>0.35918434966074919</v>
      </c>
    </row>
    <row r="62" spans="1:21" x14ac:dyDescent="0.35">
      <c r="A62" s="2" t="s">
        <v>11</v>
      </c>
      <c r="B62" s="9">
        <f t="shared" si="3"/>
        <v>0.40907340203053688</v>
      </c>
      <c r="C62" s="9">
        <f t="shared" si="3"/>
        <v>0.42919415900193053</v>
      </c>
      <c r="D62" s="9">
        <f t="shared" si="3"/>
        <v>0.38853955384324101</v>
      </c>
      <c r="E62" s="9">
        <f t="shared" si="3"/>
        <v>0.36820639437084507</v>
      </c>
      <c r="F62" s="9">
        <f t="shared" si="3"/>
        <v>0.34926276169651549</v>
      </c>
    </row>
    <row r="63" spans="1:21" x14ac:dyDescent="0.35">
      <c r="A63" s="2" t="s">
        <v>12</v>
      </c>
      <c r="B63" s="9">
        <f t="shared" si="3"/>
        <v>0.45460287926235399</v>
      </c>
      <c r="C63" s="9">
        <f t="shared" si="3"/>
        <v>0.44116533412894765</v>
      </c>
      <c r="D63" s="9">
        <f t="shared" si="3"/>
        <v>0.42209173364902636</v>
      </c>
      <c r="E63" s="9">
        <f t="shared" si="3"/>
        <v>0.41800633935871012</v>
      </c>
      <c r="F63" s="9">
        <f t="shared" si="3"/>
        <v>0.41264314455307172</v>
      </c>
    </row>
  </sheetData>
  <mergeCells count="24">
    <mergeCell ref="P41:T41"/>
    <mergeCell ref="B42:F42"/>
    <mergeCell ref="I42:M42"/>
    <mergeCell ref="P42:T42"/>
    <mergeCell ref="B53:F53"/>
    <mergeCell ref="B54:F54"/>
    <mergeCell ref="B27:F27"/>
    <mergeCell ref="I27:L27"/>
    <mergeCell ref="B28:F28"/>
    <mergeCell ref="I28:L28"/>
    <mergeCell ref="B41:F41"/>
    <mergeCell ref="I41:M41"/>
    <mergeCell ref="B14:E14"/>
    <mergeCell ref="I14:L14"/>
    <mergeCell ref="P14:S14"/>
    <mergeCell ref="B15:E15"/>
    <mergeCell ref="I15:L15"/>
    <mergeCell ref="P15:S15"/>
    <mergeCell ref="B2:E2"/>
    <mergeCell ref="I2:L2"/>
    <mergeCell ref="P2:S2"/>
    <mergeCell ref="B3:E3"/>
    <mergeCell ref="I3:L3"/>
    <mergeCell ref="P3:S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242DA-D536-4962-8291-0566CBCA4EAF}">
  <dimension ref="A1:H28"/>
  <sheetViews>
    <sheetView workbookViewId="0">
      <selection activeCell="F1" sqref="F1:F1048576"/>
    </sheetView>
  </sheetViews>
  <sheetFormatPr defaultRowHeight="14.5" x14ac:dyDescent="0.35"/>
  <cols>
    <col min="2" max="2" width="15.453125" customWidth="1"/>
    <col min="7" max="7" width="18.7265625" customWidth="1"/>
  </cols>
  <sheetData>
    <row r="1" spans="1:8" x14ac:dyDescent="0.35">
      <c r="A1" t="s">
        <v>4</v>
      </c>
      <c r="B1" t="s">
        <v>50</v>
      </c>
      <c r="F1" t="s">
        <v>51</v>
      </c>
      <c r="G1" t="s">
        <v>4</v>
      </c>
      <c r="H1" t="s">
        <v>50</v>
      </c>
    </row>
    <row r="2" spans="1:8" x14ac:dyDescent="0.35">
      <c r="A2" t="s">
        <v>5</v>
      </c>
      <c r="B2" s="24">
        <v>0.13387332605537255</v>
      </c>
      <c r="C2" t="s">
        <v>5</v>
      </c>
      <c r="F2">
        <v>1</v>
      </c>
      <c r="G2" t="str">
        <f>VLOOKUP(H2,$B$2:$C$28,2,FALSE)</f>
        <v>Paraíba</v>
      </c>
      <c r="H2" s="24">
        <f>LARGE($B$2:$B$28,F2)</f>
        <v>0.19804345431366996</v>
      </c>
    </row>
    <row r="3" spans="1:8" x14ac:dyDescent="0.35">
      <c r="A3" t="s">
        <v>6</v>
      </c>
      <c r="B3" s="24">
        <v>9.8980883165346034E-2</v>
      </c>
      <c r="C3" t="s">
        <v>6</v>
      </c>
      <c r="F3">
        <v>2</v>
      </c>
      <c r="G3" t="str">
        <f t="shared" ref="G3:G28" si="0">VLOOKUP(H3,$B$2:$C$28,2,FALSE)</f>
        <v>Alagoas</v>
      </c>
      <c r="H3" s="24">
        <f t="shared" ref="H3:H28" si="1">LARGE($B$2:$B$28,F3)</f>
        <v>0.19434655267820578</v>
      </c>
    </row>
    <row r="4" spans="1:8" x14ac:dyDescent="0.35">
      <c r="A4" t="s">
        <v>7</v>
      </c>
      <c r="B4" s="24">
        <v>0.16574764956006385</v>
      </c>
      <c r="C4" t="s">
        <v>7</v>
      </c>
      <c r="F4">
        <v>3</v>
      </c>
      <c r="G4" t="str">
        <f t="shared" si="0"/>
        <v>Piauí</v>
      </c>
      <c r="H4" s="24">
        <f t="shared" si="1"/>
        <v>0.19051714245596066</v>
      </c>
    </row>
    <row r="5" spans="1:8" x14ac:dyDescent="0.35">
      <c r="A5" t="s">
        <v>8</v>
      </c>
      <c r="B5" s="24">
        <v>0.15330719857045666</v>
      </c>
      <c r="C5" t="s">
        <v>8</v>
      </c>
      <c r="F5">
        <v>4</v>
      </c>
      <c r="G5" t="str">
        <f t="shared" si="0"/>
        <v>Maranhão</v>
      </c>
      <c r="H5" s="24">
        <f t="shared" si="1"/>
        <v>0.18733331808157735</v>
      </c>
    </row>
    <row r="6" spans="1:8" x14ac:dyDescent="0.35">
      <c r="A6" t="s">
        <v>9</v>
      </c>
      <c r="B6" s="24">
        <v>0.11940867530252008</v>
      </c>
      <c r="C6" t="s">
        <v>9</v>
      </c>
      <c r="F6">
        <v>5</v>
      </c>
      <c r="G6" t="str">
        <f t="shared" si="0"/>
        <v>Sergipe</v>
      </c>
      <c r="H6" s="24">
        <f t="shared" si="1"/>
        <v>0.18291697631727361</v>
      </c>
    </row>
    <row r="7" spans="1:8" x14ac:dyDescent="0.35">
      <c r="A7" t="s">
        <v>10</v>
      </c>
      <c r="B7" s="24">
        <v>0.14260788340367422</v>
      </c>
      <c r="C7" t="s">
        <v>10</v>
      </c>
      <c r="F7">
        <v>6</v>
      </c>
      <c r="G7" t="str">
        <f t="shared" si="0"/>
        <v>Rio Grande do Norte</v>
      </c>
      <c r="H7" s="24">
        <f t="shared" si="1"/>
        <v>0.17179819125427409</v>
      </c>
    </row>
    <row r="8" spans="1:8" x14ac:dyDescent="0.35">
      <c r="A8" t="s">
        <v>11</v>
      </c>
      <c r="B8" s="24">
        <v>0.13040326523421658</v>
      </c>
      <c r="C8" t="s">
        <v>11</v>
      </c>
      <c r="F8">
        <v>7</v>
      </c>
      <c r="G8" t="str">
        <f t="shared" si="0"/>
        <v>Pernambuco</v>
      </c>
      <c r="H8" s="24">
        <f t="shared" si="1"/>
        <v>0.17141299459438547</v>
      </c>
    </row>
    <row r="9" spans="1:8" x14ac:dyDescent="0.35">
      <c r="A9" t="s">
        <v>22</v>
      </c>
      <c r="B9" s="24">
        <v>0.19434655267820578</v>
      </c>
      <c r="C9" t="s">
        <v>22</v>
      </c>
      <c r="F9">
        <v>8</v>
      </c>
      <c r="G9" t="str">
        <f t="shared" si="0"/>
        <v>Ceará</v>
      </c>
      <c r="H9" s="24">
        <f t="shared" si="1"/>
        <v>0.17030649308009982</v>
      </c>
    </row>
    <row r="10" spans="1:8" x14ac:dyDescent="0.35">
      <c r="A10" t="s">
        <v>23</v>
      </c>
      <c r="B10" s="24">
        <v>0.15713077863906752</v>
      </c>
      <c r="C10" t="s">
        <v>23</v>
      </c>
      <c r="F10">
        <v>9</v>
      </c>
      <c r="G10" t="str">
        <f t="shared" si="0"/>
        <v>Pará</v>
      </c>
      <c r="H10" s="24">
        <f t="shared" si="1"/>
        <v>0.16574764956006385</v>
      </c>
    </row>
    <row r="11" spans="1:8" x14ac:dyDescent="0.35">
      <c r="A11" t="s">
        <v>24</v>
      </c>
      <c r="B11" s="24">
        <v>0.17030649308009982</v>
      </c>
      <c r="C11" t="s">
        <v>24</v>
      </c>
      <c r="F11">
        <v>10</v>
      </c>
      <c r="G11" t="str">
        <f t="shared" si="0"/>
        <v>Bahia</v>
      </c>
      <c r="H11" s="24">
        <f t="shared" si="1"/>
        <v>0.15713077863906752</v>
      </c>
    </row>
    <row r="12" spans="1:8" x14ac:dyDescent="0.35">
      <c r="A12" t="s">
        <v>25</v>
      </c>
      <c r="B12" s="24">
        <v>0.18733331808157735</v>
      </c>
      <c r="C12" t="s">
        <v>25</v>
      </c>
      <c r="F12">
        <v>11</v>
      </c>
      <c r="G12" t="str">
        <f t="shared" si="0"/>
        <v>Minas Gerais</v>
      </c>
      <c r="H12" s="24">
        <f t="shared" si="1"/>
        <v>0.15532828580124691</v>
      </c>
    </row>
    <row r="13" spans="1:8" x14ac:dyDescent="0.35">
      <c r="A13" t="s">
        <v>26</v>
      </c>
      <c r="B13" s="24">
        <v>0.19804345431366996</v>
      </c>
      <c r="C13" t="s">
        <v>26</v>
      </c>
      <c r="F13">
        <v>12</v>
      </c>
      <c r="G13" t="str">
        <f t="shared" si="0"/>
        <v>Acre</v>
      </c>
      <c r="H13" s="24">
        <f t="shared" si="1"/>
        <v>0.15330719857045666</v>
      </c>
    </row>
    <row r="14" spans="1:8" x14ac:dyDescent="0.35">
      <c r="A14" t="s">
        <v>27</v>
      </c>
      <c r="B14" s="24">
        <v>0.17141299459438547</v>
      </c>
      <c r="C14" t="s">
        <v>27</v>
      </c>
      <c r="F14">
        <v>13</v>
      </c>
      <c r="G14" t="str">
        <f t="shared" si="0"/>
        <v>Sanata Catarina</v>
      </c>
      <c r="H14" s="24">
        <f t="shared" si="1"/>
        <v>0.14275141515653067</v>
      </c>
    </row>
    <row r="15" spans="1:8" x14ac:dyDescent="0.35">
      <c r="A15" t="s">
        <v>28</v>
      </c>
      <c r="B15" s="24">
        <v>0.19051714245596066</v>
      </c>
      <c r="C15" t="s">
        <v>28</v>
      </c>
      <c r="F15">
        <v>14</v>
      </c>
      <c r="G15" t="str">
        <f t="shared" si="0"/>
        <v>Amapá</v>
      </c>
      <c r="H15" s="24">
        <f t="shared" si="1"/>
        <v>0.14260788340367422</v>
      </c>
    </row>
    <row r="16" spans="1:8" x14ac:dyDescent="0.35">
      <c r="A16" t="s">
        <v>29</v>
      </c>
      <c r="B16" s="24">
        <v>0.17179819125427409</v>
      </c>
      <c r="C16" t="s">
        <v>29</v>
      </c>
      <c r="F16">
        <v>15</v>
      </c>
      <c r="G16" t="str">
        <f t="shared" si="0"/>
        <v>Espírito Santo</v>
      </c>
      <c r="H16" s="24">
        <f t="shared" si="1"/>
        <v>0.13783675314499044</v>
      </c>
    </row>
    <row r="17" spans="1:8" x14ac:dyDescent="0.35">
      <c r="A17" t="s">
        <v>30</v>
      </c>
      <c r="B17" s="24">
        <v>0.18291697631727361</v>
      </c>
      <c r="C17" t="s">
        <v>30</v>
      </c>
      <c r="F17">
        <v>16</v>
      </c>
      <c r="G17" t="str">
        <f t="shared" si="0"/>
        <v>Goiás</v>
      </c>
      <c r="H17" s="24">
        <f t="shared" si="1"/>
        <v>0.13705594411054212</v>
      </c>
    </row>
    <row r="18" spans="1:8" x14ac:dyDescent="0.35">
      <c r="A18" t="s">
        <v>34</v>
      </c>
      <c r="B18" s="24">
        <v>0.13783675314499044</v>
      </c>
      <c r="C18" t="s">
        <v>34</v>
      </c>
      <c r="F18">
        <v>17</v>
      </c>
      <c r="G18" t="str">
        <f t="shared" si="0"/>
        <v>Paraná</v>
      </c>
      <c r="H18" s="24">
        <f t="shared" si="1"/>
        <v>0.13466068120430377</v>
      </c>
    </row>
    <row r="19" spans="1:8" x14ac:dyDescent="0.35">
      <c r="A19" t="s">
        <v>35</v>
      </c>
      <c r="B19" s="24">
        <v>0.15532828580124691</v>
      </c>
      <c r="C19" t="s">
        <v>35</v>
      </c>
      <c r="F19">
        <v>18</v>
      </c>
      <c r="G19" t="str">
        <f t="shared" si="0"/>
        <v>Rondônia</v>
      </c>
      <c r="H19" s="24">
        <f t="shared" si="1"/>
        <v>0.13387332605537255</v>
      </c>
    </row>
    <row r="20" spans="1:8" x14ac:dyDescent="0.35">
      <c r="A20" t="s">
        <v>36</v>
      </c>
      <c r="B20" s="24">
        <v>0.1261829454104415</v>
      </c>
      <c r="C20" t="s">
        <v>36</v>
      </c>
      <c r="F20">
        <v>19</v>
      </c>
      <c r="G20" t="str">
        <f t="shared" si="0"/>
        <v>Rio Grande do Sul</v>
      </c>
      <c r="H20" s="24">
        <f t="shared" si="1"/>
        <v>0.13068641825886618</v>
      </c>
    </row>
    <row r="21" spans="1:8" x14ac:dyDescent="0.35">
      <c r="A21" t="s">
        <v>37</v>
      </c>
      <c r="B21" s="24">
        <v>0.11519368759082152</v>
      </c>
      <c r="C21" t="s">
        <v>37</v>
      </c>
      <c r="F21">
        <v>20</v>
      </c>
      <c r="G21" t="str">
        <f t="shared" si="0"/>
        <v>Tocantins</v>
      </c>
      <c r="H21" s="24">
        <f t="shared" si="1"/>
        <v>0.13040326523421658</v>
      </c>
    </row>
    <row r="22" spans="1:8" x14ac:dyDescent="0.35">
      <c r="A22" t="s">
        <v>40</v>
      </c>
      <c r="B22" s="24">
        <v>0.13466068120430377</v>
      </c>
      <c r="C22" t="s">
        <v>40</v>
      </c>
      <c r="F22">
        <v>21</v>
      </c>
      <c r="G22" t="str">
        <f t="shared" si="0"/>
        <v>Rio de Janeiro</v>
      </c>
      <c r="H22" s="24">
        <f t="shared" si="1"/>
        <v>0.1261829454104415</v>
      </c>
    </row>
    <row r="23" spans="1:8" x14ac:dyDescent="0.35">
      <c r="A23" t="s">
        <v>41</v>
      </c>
      <c r="B23" s="24">
        <v>0.14275141515653067</v>
      </c>
      <c r="C23" t="s">
        <v>41</v>
      </c>
      <c r="F23">
        <v>22</v>
      </c>
      <c r="G23" t="str">
        <f t="shared" si="0"/>
        <v>Roraima</v>
      </c>
      <c r="H23" s="24">
        <f t="shared" si="1"/>
        <v>0.11940867530252008</v>
      </c>
    </row>
    <row r="24" spans="1:8" x14ac:dyDescent="0.35">
      <c r="A24" t="s">
        <v>42</v>
      </c>
      <c r="B24" s="24">
        <v>0.13068641825886618</v>
      </c>
      <c r="C24" t="s">
        <v>42</v>
      </c>
      <c r="F24">
        <v>23</v>
      </c>
      <c r="G24" t="str">
        <f t="shared" si="0"/>
        <v>São Paulo</v>
      </c>
      <c r="H24" s="24">
        <f t="shared" si="1"/>
        <v>0.11519368759082152</v>
      </c>
    </row>
    <row r="25" spans="1:8" x14ac:dyDescent="0.35">
      <c r="A25" t="s">
        <v>44</v>
      </c>
      <c r="B25" s="24">
        <v>0.13705594411054212</v>
      </c>
      <c r="C25" t="s">
        <v>44</v>
      </c>
      <c r="F25">
        <v>24</v>
      </c>
      <c r="G25" t="str">
        <f t="shared" si="0"/>
        <v>Mato Grosso do Sul</v>
      </c>
      <c r="H25" s="24">
        <f t="shared" si="1"/>
        <v>0.1030557848080204</v>
      </c>
    </row>
    <row r="26" spans="1:8" x14ac:dyDescent="0.35">
      <c r="A26" t="s">
        <v>45</v>
      </c>
      <c r="B26" s="24">
        <v>9.8394507398878867E-2</v>
      </c>
      <c r="C26" t="s">
        <v>45</v>
      </c>
      <c r="F26">
        <v>25</v>
      </c>
      <c r="G26" t="str">
        <f t="shared" si="0"/>
        <v>Amazonas</v>
      </c>
      <c r="H26" s="24">
        <f t="shared" si="1"/>
        <v>9.8980883165346034E-2</v>
      </c>
    </row>
    <row r="27" spans="1:8" x14ac:dyDescent="0.35">
      <c r="A27" t="s">
        <v>46</v>
      </c>
      <c r="B27" s="24">
        <v>0.1030557848080204</v>
      </c>
      <c r="C27" t="s">
        <v>46</v>
      </c>
      <c r="F27">
        <v>26</v>
      </c>
      <c r="G27" t="str">
        <f t="shared" si="0"/>
        <v>Mato Grosso</v>
      </c>
      <c r="H27" s="24">
        <f t="shared" si="1"/>
        <v>9.8394507398878867E-2</v>
      </c>
    </row>
    <row r="28" spans="1:8" x14ac:dyDescent="0.35">
      <c r="A28" t="s">
        <v>47</v>
      </c>
      <c r="B28" s="24">
        <v>5.9974404673472329E-2</v>
      </c>
      <c r="C28" t="s">
        <v>47</v>
      </c>
      <c r="F28">
        <v>27</v>
      </c>
      <c r="G28" t="str">
        <f t="shared" si="0"/>
        <v>Distrito Federal</v>
      </c>
      <c r="H28" s="24">
        <f t="shared" si="1"/>
        <v>5.9974404673472329E-2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57451-7AC4-487E-BF30-894A54CEBD9C}">
  <dimension ref="A1:L28"/>
  <sheetViews>
    <sheetView workbookViewId="0">
      <selection activeCell="C1" sqref="C1:C1048576"/>
    </sheetView>
  </sheetViews>
  <sheetFormatPr defaultRowHeight="14.5" x14ac:dyDescent="0.35"/>
  <cols>
    <col min="1" max="1" width="23.08984375" customWidth="1"/>
    <col min="2" max="2" width="24" customWidth="1"/>
    <col min="3" max="3" width="13.90625" customWidth="1"/>
    <col min="7" max="7" width="19.453125" customWidth="1"/>
    <col min="8" max="8" width="24.36328125" customWidth="1"/>
    <col min="11" max="11" width="17.81640625" customWidth="1"/>
    <col min="12" max="12" width="22.453125" customWidth="1"/>
  </cols>
  <sheetData>
    <row r="1" spans="1:12" ht="33.5" customHeight="1" x14ac:dyDescent="0.35">
      <c r="A1" s="25" t="s">
        <v>52</v>
      </c>
      <c r="B1" s="25" t="s">
        <v>53</v>
      </c>
      <c r="C1" t="s">
        <v>4</v>
      </c>
      <c r="F1" t="s">
        <v>51</v>
      </c>
      <c r="G1" t="s">
        <v>4</v>
      </c>
      <c r="H1" s="25" t="s">
        <v>52</v>
      </c>
      <c r="J1" t="s">
        <v>51</v>
      </c>
      <c r="K1" t="s">
        <v>3</v>
      </c>
      <c r="L1" s="25" t="s">
        <v>53</v>
      </c>
    </row>
    <row r="2" spans="1:12" x14ac:dyDescent="0.35">
      <c r="A2" s="6">
        <v>20.184728857688349</v>
      </c>
      <c r="B2" s="6">
        <v>10.573984673448379</v>
      </c>
      <c r="C2" t="s">
        <v>5</v>
      </c>
      <c r="F2">
        <v>1</v>
      </c>
      <c r="G2" t="str">
        <f>VLOOKUP(H2,$A$2:$C$28,3,FALSE)</f>
        <v>Paraíba</v>
      </c>
      <c r="H2" s="6">
        <f>LARGE($A$2:$A$28,F2)</f>
        <v>23.665653433137578</v>
      </c>
      <c r="J2">
        <v>1</v>
      </c>
      <c r="K2" t="str">
        <f>VLOOKUP(L2,$B$2:$C$28,2,FALSE)</f>
        <v>Rio de Janeiro</v>
      </c>
      <c r="L2" s="6">
        <f>LARGE($B$2:$B$28,J2)</f>
        <v>12.201387229131349</v>
      </c>
    </row>
    <row r="3" spans="1:12" x14ac:dyDescent="0.35">
      <c r="A3" s="6">
        <v>15.826079870597949</v>
      </c>
      <c r="B3" s="6">
        <v>9.5719509891011452</v>
      </c>
      <c r="C3" t="s">
        <v>6</v>
      </c>
      <c r="F3">
        <v>2</v>
      </c>
      <c r="G3" t="str">
        <f t="shared" ref="G3:G28" si="0">VLOOKUP(H3,$A$2:$C$28,3,FALSE)</f>
        <v>Minas Gerais</v>
      </c>
      <c r="H3" s="6">
        <f t="shared" ref="H3:H28" si="1">LARGE($A$2:$A$28,F3)</f>
        <v>23.0697389183327</v>
      </c>
      <c r="J3">
        <v>2</v>
      </c>
      <c r="K3" t="str">
        <f t="shared" ref="K3:K28" si="2">VLOOKUP(L3,$B$2:$C$28,2,FALSE)</f>
        <v>Espírito Santo</v>
      </c>
      <c r="L3" s="6">
        <f t="shared" ref="L3:L28" si="3">LARGE($B$2:$B$28,J3)</f>
        <v>11.822624060219049</v>
      </c>
    </row>
    <row r="4" spans="1:12" x14ac:dyDescent="0.35">
      <c r="A4" s="6">
        <v>21.984691029957876</v>
      </c>
      <c r="B4" s="6">
        <v>11.232885748103374</v>
      </c>
      <c r="C4" t="s">
        <v>7</v>
      </c>
      <c r="F4">
        <v>3</v>
      </c>
      <c r="G4" t="str">
        <f t="shared" si="0"/>
        <v>Sergipe</v>
      </c>
      <c r="H4" s="6">
        <f t="shared" si="1"/>
        <v>23.005581470352524</v>
      </c>
      <c r="J4">
        <v>3</v>
      </c>
      <c r="K4" t="str">
        <f t="shared" si="2"/>
        <v>Rio Grande do Sul</v>
      </c>
      <c r="L4" s="6">
        <f t="shared" si="3"/>
        <v>11.60078594341385</v>
      </c>
    </row>
    <row r="5" spans="1:12" x14ac:dyDescent="0.35">
      <c r="A5" s="6">
        <v>18.1880479192058</v>
      </c>
      <c r="B5" s="6">
        <v>10.287599384780375</v>
      </c>
      <c r="C5" t="s">
        <v>8</v>
      </c>
      <c r="F5">
        <v>4</v>
      </c>
      <c r="G5" t="str">
        <f t="shared" si="0"/>
        <v>Pernambuco</v>
      </c>
      <c r="H5" s="6">
        <f t="shared" si="1"/>
        <v>22.430974138257</v>
      </c>
      <c r="J5">
        <v>4</v>
      </c>
      <c r="K5" t="str">
        <f t="shared" si="2"/>
        <v>Alagoas</v>
      </c>
      <c r="L5" s="6">
        <f t="shared" si="3"/>
        <v>11.596752841636775</v>
      </c>
    </row>
    <row r="6" spans="1:12" x14ac:dyDescent="0.35">
      <c r="A6" s="6">
        <v>17.521939979346275</v>
      </c>
      <c r="B6" s="6">
        <v>10.409331768626235</v>
      </c>
      <c r="C6" t="s">
        <v>9</v>
      </c>
      <c r="F6">
        <v>5</v>
      </c>
      <c r="G6" t="str">
        <f t="shared" si="0"/>
        <v>Rio Grande do Norte</v>
      </c>
      <c r="H6" s="6">
        <f t="shared" si="1"/>
        <v>22.368642059253776</v>
      </c>
      <c r="J6">
        <v>5</v>
      </c>
      <c r="K6" t="str">
        <f t="shared" si="2"/>
        <v>Pernambuco</v>
      </c>
      <c r="L6" s="6">
        <f t="shared" si="3"/>
        <v>11.394320750156623</v>
      </c>
    </row>
    <row r="7" spans="1:12" x14ac:dyDescent="0.35">
      <c r="A7" s="6">
        <v>16.514745072957524</v>
      </c>
      <c r="B7" s="6">
        <v>10.859918373595164</v>
      </c>
      <c r="C7" t="s">
        <v>10</v>
      </c>
      <c r="F7">
        <v>6</v>
      </c>
      <c r="G7" t="str">
        <f t="shared" si="0"/>
        <v>Bahia</v>
      </c>
      <c r="H7" s="6">
        <f t="shared" si="1"/>
        <v>22.012248103459974</v>
      </c>
      <c r="J7">
        <v>6</v>
      </c>
      <c r="K7" t="str">
        <f t="shared" si="2"/>
        <v>Paraíba</v>
      </c>
      <c r="L7" s="6">
        <f t="shared" si="3"/>
        <v>11.347907678830399</v>
      </c>
    </row>
    <row r="8" spans="1:12" x14ac:dyDescent="0.35">
      <c r="A8" s="6">
        <v>18.424141293206251</v>
      </c>
      <c r="B8" s="6">
        <v>10.216842463628019</v>
      </c>
      <c r="C8" t="s">
        <v>11</v>
      </c>
      <c r="F8">
        <v>7</v>
      </c>
      <c r="G8" t="str">
        <f t="shared" si="0"/>
        <v>Pará</v>
      </c>
      <c r="H8" s="6">
        <f t="shared" si="1"/>
        <v>21.984691029957876</v>
      </c>
      <c r="J8">
        <v>7</v>
      </c>
      <c r="K8" t="str">
        <f t="shared" si="2"/>
        <v>Sanata Catarina</v>
      </c>
      <c r="L8" s="6">
        <f t="shared" si="3"/>
        <v>11.249974166813001</v>
      </c>
    </row>
    <row r="9" spans="1:12" x14ac:dyDescent="0.35">
      <c r="A9" s="6">
        <v>21.509143111705502</v>
      </c>
      <c r="B9" s="6">
        <v>11.596752841636775</v>
      </c>
      <c r="C9" t="s">
        <v>22</v>
      </c>
      <c r="F9">
        <v>8</v>
      </c>
      <c r="G9" t="str">
        <f t="shared" si="0"/>
        <v>São Paulo</v>
      </c>
      <c r="H9" s="6">
        <f t="shared" si="1"/>
        <v>21.925175541194101</v>
      </c>
      <c r="J9">
        <v>8</v>
      </c>
      <c r="K9" t="str">
        <f t="shared" si="2"/>
        <v>Pará</v>
      </c>
      <c r="L9" s="6">
        <f t="shared" si="3"/>
        <v>11.232885748103374</v>
      </c>
    </row>
    <row r="10" spans="1:12" x14ac:dyDescent="0.35">
      <c r="A10" s="6">
        <v>22.012248103459974</v>
      </c>
      <c r="B10" s="6">
        <v>10.18175281243613</v>
      </c>
      <c r="C10" t="s">
        <v>23</v>
      </c>
      <c r="F10">
        <v>9</v>
      </c>
      <c r="G10" t="str">
        <f t="shared" si="0"/>
        <v>Piauí</v>
      </c>
      <c r="H10" s="6">
        <f t="shared" si="1"/>
        <v>21.559560152240675</v>
      </c>
      <c r="J10">
        <v>9</v>
      </c>
      <c r="K10" t="str">
        <f t="shared" si="2"/>
        <v>Distrito Federal</v>
      </c>
      <c r="L10" s="6">
        <f t="shared" si="3"/>
        <v>11.199460006051275</v>
      </c>
    </row>
    <row r="11" spans="1:12" x14ac:dyDescent="0.35">
      <c r="A11" s="6">
        <v>21.372387292501251</v>
      </c>
      <c r="B11" s="6">
        <v>10.437016049562251</v>
      </c>
      <c r="C11" t="s">
        <v>24</v>
      </c>
      <c r="F11">
        <v>10</v>
      </c>
      <c r="G11" t="str">
        <f t="shared" si="0"/>
        <v>Alagoas</v>
      </c>
      <c r="H11" s="6">
        <f t="shared" si="1"/>
        <v>21.509143111705502</v>
      </c>
      <c r="J11">
        <v>10</v>
      </c>
      <c r="K11" t="str">
        <f t="shared" si="2"/>
        <v>São Paulo</v>
      </c>
      <c r="L11" s="6">
        <f t="shared" si="3"/>
        <v>11.114949823114351</v>
      </c>
    </row>
    <row r="12" spans="1:12" x14ac:dyDescent="0.35">
      <c r="A12" s="6">
        <v>21.212606180044897</v>
      </c>
      <c r="B12" s="6">
        <v>11.01302029626795</v>
      </c>
      <c r="C12" t="s">
        <v>25</v>
      </c>
      <c r="F12">
        <v>11</v>
      </c>
      <c r="G12" t="str">
        <f t="shared" si="0"/>
        <v>Espírito Santo</v>
      </c>
      <c r="H12" s="6">
        <f t="shared" si="1"/>
        <v>21.47694570271565</v>
      </c>
      <c r="J12">
        <v>11</v>
      </c>
      <c r="K12" t="str">
        <f t="shared" si="2"/>
        <v>Maranhão</v>
      </c>
      <c r="L12" s="6">
        <f t="shared" si="3"/>
        <v>11.01302029626795</v>
      </c>
    </row>
    <row r="13" spans="1:12" x14ac:dyDescent="0.35">
      <c r="A13" s="6">
        <v>23.665653433137578</v>
      </c>
      <c r="B13" s="6">
        <v>11.347907678830399</v>
      </c>
      <c r="C13" t="s">
        <v>26</v>
      </c>
      <c r="F13">
        <v>12</v>
      </c>
      <c r="G13" t="str">
        <f t="shared" si="0"/>
        <v>Ceará</v>
      </c>
      <c r="H13" s="6">
        <f t="shared" si="1"/>
        <v>21.372387292501251</v>
      </c>
      <c r="J13">
        <v>12</v>
      </c>
      <c r="K13" t="str">
        <f t="shared" si="2"/>
        <v>Minas Gerais</v>
      </c>
      <c r="L13" s="6">
        <f t="shared" si="3"/>
        <v>10.95624578601115</v>
      </c>
    </row>
    <row r="14" spans="1:12" x14ac:dyDescent="0.35">
      <c r="A14" s="6">
        <v>22.430974138257</v>
      </c>
      <c r="B14" s="6">
        <v>11.394320750156623</v>
      </c>
      <c r="C14" t="s">
        <v>27</v>
      </c>
      <c r="F14">
        <v>13</v>
      </c>
      <c r="G14" t="str">
        <f t="shared" si="0"/>
        <v>Maranhão</v>
      </c>
      <c r="H14" s="6">
        <f t="shared" si="1"/>
        <v>21.212606180044897</v>
      </c>
      <c r="J14">
        <v>13</v>
      </c>
      <c r="K14" t="str">
        <f t="shared" si="2"/>
        <v>Amapá</v>
      </c>
      <c r="L14" s="6">
        <f t="shared" si="3"/>
        <v>10.859918373595164</v>
      </c>
    </row>
    <row r="15" spans="1:12" x14ac:dyDescent="0.35">
      <c r="A15" s="6">
        <v>21.559560152240675</v>
      </c>
      <c r="B15" s="6">
        <v>9.8703519251814367</v>
      </c>
      <c r="C15" t="s">
        <v>28</v>
      </c>
      <c r="F15">
        <v>14</v>
      </c>
      <c r="G15" t="str">
        <f t="shared" si="0"/>
        <v>Rio de Janeiro</v>
      </c>
      <c r="H15" s="6">
        <f t="shared" si="1"/>
        <v>20.720606031704875</v>
      </c>
      <c r="J15">
        <v>14</v>
      </c>
      <c r="K15" t="str">
        <f t="shared" si="2"/>
        <v>Paraná</v>
      </c>
      <c r="L15" s="6">
        <f t="shared" si="3"/>
        <v>10.784025628074801</v>
      </c>
    </row>
    <row r="16" spans="1:12" x14ac:dyDescent="0.35">
      <c r="A16" s="6">
        <v>22.368642059253776</v>
      </c>
      <c r="B16" s="6">
        <v>10.144516571545747</v>
      </c>
      <c r="C16" t="s">
        <v>29</v>
      </c>
      <c r="F16">
        <v>15</v>
      </c>
      <c r="G16" t="str">
        <f t="shared" si="0"/>
        <v>Rio Grande do Sul</v>
      </c>
      <c r="H16" s="6">
        <f t="shared" si="1"/>
        <v>20.487611450477051</v>
      </c>
      <c r="J16">
        <v>15</v>
      </c>
      <c r="K16" t="str">
        <f t="shared" si="2"/>
        <v>Rondônia</v>
      </c>
      <c r="L16" s="6">
        <f t="shared" si="3"/>
        <v>10.573984673448379</v>
      </c>
    </row>
    <row r="17" spans="1:12" x14ac:dyDescent="0.35">
      <c r="A17" s="6">
        <v>23.005581470352524</v>
      </c>
      <c r="B17" s="6">
        <v>10.483881314813889</v>
      </c>
      <c r="C17" t="s">
        <v>30</v>
      </c>
      <c r="F17">
        <v>16</v>
      </c>
      <c r="G17" t="str">
        <f t="shared" si="0"/>
        <v>Paraná</v>
      </c>
      <c r="H17" s="6">
        <f t="shared" si="1"/>
        <v>20.446404647735903</v>
      </c>
      <c r="J17">
        <v>16</v>
      </c>
      <c r="K17" t="str">
        <f t="shared" si="2"/>
        <v>Sergipe</v>
      </c>
      <c r="L17" s="6">
        <f t="shared" si="3"/>
        <v>10.483881314813889</v>
      </c>
    </row>
    <row r="18" spans="1:12" x14ac:dyDescent="0.35">
      <c r="A18" s="6">
        <v>21.47694570271565</v>
      </c>
      <c r="B18" s="6">
        <v>11.822624060219049</v>
      </c>
      <c r="C18" t="s">
        <v>34</v>
      </c>
      <c r="F18">
        <v>17</v>
      </c>
      <c r="G18" t="str">
        <f t="shared" si="0"/>
        <v>Rondônia</v>
      </c>
      <c r="H18" s="6">
        <f t="shared" si="1"/>
        <v>20.184728857688349</v>
      </c>
      <c r="J18">
        <v>17</v>
      </c>
      <c r="K18" t="str">
        <f t="shared" si="2"/>
        <v>Ceará</v>
      </c>
      <c r="L18" s="6">
        <f t="shared" si="3"/>
        <v>10.437016049562251</v>
      </c>
    </row>
    <row r="19" spans="1:12" x14ac:dyDescent="0.35">
      <c r="A19" s="6">
        <v>23.0697389183327</v>
      </c>
      <c r="B19" s="6">
        <v>10.95624578601115</v>
      </c>
      <c r="C19" t="s">
        <v>35</v>
      </c>
      <c r="F19">
        <v>18</v>
      </c>
      <c r="G19" t="str">
        <f t="shared" si="0"/>
        <v>Sanata Catarina</v>
      </c>
      <c r="H19" s="6">
        <f t="shared" si="1"/>
        <v>19.486154777928849</v>
      </c>
      <c r="J19">
        <v>18</v>
      </c>
      <c r="K19" t="str">
        <f t="shared" si="2"/>
        <v>Roraima</v>
      </c>
      <c r="L19" s="6">
        <f t="shared" si="3"/>
        <v>10.409331768626235</v>
      </c>
    </row>
    <row r="20" spans="1:12" x14ac:dyDescent="0.35">
      <c r="A20" s="6">
        <v>20.720606031704875</v>
      </c>
      <c r="B20" s="6">
        <v>12.201387229131349</v>
      </c>
      <c r="C20" t="s">
        <v>36</v>
      </c>
      <c r="F20">
        <v>19</v>
      </c>
      <c r="G20" t="str">
        <f t="shared" si="0"/>
        <v>Distrito Federal</v>
      </c>
      <c r="H20" s="6">
        <f t="shared" si="1"/>
        <v>19.340410765286428</v>
      </c>
      <c r="J20">
        <v>19</v>
      </c>
      <c r="K20" t="str">
        <f t="shared" si="2"/>
        <v>Acre</v>
      </c>
      <c r="L20" s="6">
        <f t="shared" si="3"/>
        <v>10.287599384780375</v>
      </c>
    </row>
    <row r="21" spans="1:12" x14ac:dyDescent="0.35">
      <c r="A21" s="6">
        <v>21.925175541194101</v>
      </c>
      <c r="B21" s="6">
        <v>11.114949823114351</v>
      </c>
      <c r="C21" t="s">
        <v>37</v>
      </c>
      <c r="F21">
        <v>20</v>
      </c>
      <c r="G21" t="str">
        <f t="shared" si="0"/>
        <v>Mato Grosso</v>
      </c>
      <c r="H21" s="6">
        <f t="shared" si="1"/>
        <v>18.904977076917099</v>
      </c>
      <c r="J21">
        <v>20</v>
      </c>
      <c r="K21" t="str">
        <f t="shared" si="2"/>
        <v>Tocantins</v>
      </c>
      <c r="L21" s="6">
        <f t="shared" si="3"/>
        <v>10.216842463628019</v>
      </c>
    </row>
    <row r="22" spans="1:12" x14ac:dyDescent="0.35">
      <c r="A22" s="6">
        <v>20.446404647735903</v>
      </c>
      <c r="B22" s="6">
        <v>10.784025628074801</v>
      </c>
      <c r="C22" t="s">
        <v>40</v>
      </c>
      <c r="F22">
        <v>21</v>
      </c>
      <c r="G22" t="str">
        <f t="shared" si="0"/>
        <v>Mato Grosso do Sul</v>
      </c>
      <c r="H22" s="6">
        <f t="shared" si="1"/>
        <v>18.780335365049126</v>
      </c>
      <c r="J22">
        <v>21</v>
      </c>
      <c r="K22" t="str">
        <f t="shared" si="2"/>
        <v>Bahia</v>
      </c>
      <c r="L22" s="6">
        <f t="shared" si="3"/>
        <v>10.18175281243613</v>
      </c>
    </row>
    <row r="23" spans="1:12" x14ac:dyDescent="0.35">
      <c r="A23" s="6">
        <v>19.486154777928849</v>
      </c>
      <c r="B23" s="6">
        <v>11.249974166813001</v>
      </c>
      <c r="C23" t="s">
        <v>41</v>
      </c>
      <c r="F23">
        <v>22</v>
      </c>
      <c r="G23" t="str">
        <f t="shared" si="0"/>
        <v>Goiás</v>
      </c>
      <c r="H23" s="6">
        <f t="shared" si="1"/>
        <v>18.6648767859629</v>
      </c>
      <c r="J23">
        <v>22</v>
      </c>
      <c r="K23" t="str">
        <f t="shared" si="2"/>
        <v>Rio Grande do Norte</v>
      </c>
      <c r="L23" s="6">
        <f t="shared" si="3"/>
        <v>10.144516571545747</v>
      </c>
    </row>
    <row r="24" spans="1:12" x14ac:dyDescent="0.35">
      <c r="A24" s="6">
        <v>20.487611450477051</v>
      </c>
      <c r="B24" s="6">
        <v>11.60078594341385</v>
      </c>
      <c r="C24" t="s">
        <v>42</v>
      </c>
      <c r="F24">
        <v>23</v>
      </c>
      <c r="G24" t="str">
        <f t="shared" si="0"/>
        <v>Tocantins</v>
      </c>
      <c r="H24" s="6">
        <f t="shared" si="1"/>
        <v>18.424141293206251</v>
      </c>
      <c r="J24">
        <v>23</v>
      </c>
      <c r="K24" t="str">
        <f t="shared" si="2"/>
        <v>Piauí</v>
      </c>
      <c r="L24" s="6">
        <f t="shared" si="3"/>
        <v>9.8703519251814367</v>
      </c>
    </row>
    <row r="25" spans="1:12" x14ac:dyDescent="0.35">
      <c r="A25" s="6">
        <v>18.6648767859629</v>
      </c>
      <c r="B25" s="6">
        <v>9.2304534748719753</v>
      </c>
      <c r="C25" t="s">
        <v>44</v>
      </c>
      <c r="F25">
        <v>24</v>
      </c>
      <c r="G25" t="str">
        <f t="shared" si="0"/>
        <v>Acre</v>
      </c>
      <c r="H25" s="6">
        <f t="shared" si="1"/>
        <v>18.1880479192058</v>
      </c>
      <c r="J25">
        <v>24</v>
      </c>
      <c r="K25" t="str">
        <f t="shared" si="2"/>
        <v>Mato Grosso</v>
      </c>
      <c r="L25" s="6">
        <f t="shared" si="3"/>
        <v>9.5946371980707852</v>
      </c>
    </row>
    <row r="26" spans="1:12" x14ac:dyDescent="0.35">
      <c r="A26" s="6">
        <v>18.904977076917099</v>
      </c>
      <c r="B26" s="6">
        <v>9.5946371980707852</v>
      </c>
      <c r="C26" t="s">
        <v>45</v>
      </c>
      <c r="F26">
        <v>25</v>
      </c>
      <c r="G26" t="str">
        <f t="shared" si="0"/>
        <v>Roraima</v>
      </c>
      <c r="H26" s="6">
        <f t="shared" si="1"/>
        <v>17.521939979346275</v>
      </c>
      <c r="J26">
        <v>25</v>
      </c>
      <c r="K26" t="str">
        <f t="shared" si="2"/>
        <v>Amazonas</v>
      </c>
      <c r="L26" s="6">
        <f t="shared" si="3"/>
        <v>9.5719509891011452</v>
      </c>
    </row>
    <row r="27" spans="1:12" x14ac:dyDescent="0.35">
      <c r="A27" s="6">
        <v>18.780335365049126</v>
      </c>
      <c r="B27" s="6">
        <v>9.1729959116434046</v>
      </c>
      <c r="C27" t="s">
        <v>46</v>
      </c>
      <c r="F27">
        <v>26</v>
      </c>
      <c r="G27" t="str">
        <f t="shared" si="0"/>
        <v>Amapá</v>
      </c>
      <c r="H27" s="6">
        <f t="shared" si="1"/>
        <v>16.514745072957524</v>
      </c>
      <c r="J27">
        <v>26</v>
      </c>
      <c r="K27" t="str">
        <f t="shared" si="2"/>
        <v>Goiás</v>
      </c>
      <c r="L27" s="6">
        <f t="shared" si="3"/>
        <v>9.2304534748719753</v>
      </c>
    </row>
    <row r="28" spans="1:12" x14ac:dyDescent="0.35">
      <c r="A28" s="6">
        <v>19.340410765286428</v>
      </c>
      <c r="B28" s="6">
        <v>11.199460006051275</v>
      </c>
      <c r="C28" t="s">
        <v>47</v>
      </c>
      <c r="F28">
        <v>27</v>
      </c>
      <c r="G28" t="str">
        <f t="shared" si="0"/>
        <v>Amazonas</v>
      </c>
      <c r="H28" s="6">
        <f t="shared" si="1"/>
        <v>15.826079870597949</v>
      </c>
      <c r="J28">
        <v>27</v>
      </c>
      <c r="K28" t="str">
        <f t="shared" si="2"/>
        <v>Mato Grosso do Sul</v>
      </c>
      <c r="L28" s="6">
        <f t="shared" si="3"/>
        <v>9.1729959116434046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F3257-5F86-4627-9211-FD8F0C72DEDB}">
  <dimension ref="A1:L28"/>
  <sheetViews>
    <sheetView topLeftCell="B14" workbookViewId="0">
      <selection activeCell="F1" sqref="F1:L28"/>
    </sheetView>
  </sheetViews>
  <sheetFormatPr defaultRowHeight="14.5" x14ac:dyDescent="0.35"/>
  <cols>
    <col min="1" max="1" width="25.36328125" customWidth="1"/>
    <col min="2" max="2" width="23.453125" customWidth="1"/>
    <col min="3" max="3" width="13.90625" customWidth="1"/>
    <col min="7" max="7" width="17.6328125" customWidth="1"/>
    <col min="8" max="8" width="23.7265625" customWidth="1"/>
    <col min="11" max="11" width="17.7265625" customWidth="1"/>
    <col min="12" max="12" width="18" customWidth="1"/>
  </cols>
  <sheetData>
    <row r="1" spans="1:12" ht="50.5" customHeight="1" x14ac:dyDescent="0.35">
      <c r="A1" s="25" t="s">
        <v>54</v>
      </c>
      <c r="B1" s="25" t="s">
        <v>55</v>
      </c>
      <c r="C1" t="s">
        <v>4</v>
      </c>
      <c r="F1" t="s">
        <v>51</v>
      </c>
      <c r="G1" t="s">
        <v>4</v>
      </c>
      <c r="H1" s="25" t="s">
        <v>54</v>
      </c>
      <c r="J1" t="s">
        <v>51</v>
      </c>
      <c r="K1" t="s">
        <v>4</v>
      </c>
      <c r="L1" s="25" t="s">
        <v>56</v>
      </c>
    </row>
    <row r="2" spans="1:12" x14ac:dyDescent="0.35">
      <c r="A2" s="27">
        <v>2081.9712949516274</v>
      </c>
      <c r="B2" s="27">
        <v>2580.7017795210477</v>
      </c>
      <c r="C2" t="s">
        <v>5</v>
      </c>
      <c r="F2">
        <v>1</v>
      </c>
      <c r="G2" t="str">
        <f>VLOOKUP(H2,$A$2:$C$28,3,FALSE)</f>
        <v>Distrito Federal</v>
      </c>
      <c r="H2" s="26">
        <f>LARGE($A$2:$A$28,F2)</f>
        <v>4291.9845617882402</v>
      </c>
      <c r="J2">
        <v>1</v>
      </c>
      <c r="K2" t="str">
        <f>VLOOKUP(L2,$B$2:$C$28,2,FALSE)</f>
        <v>Distrito Federal</v>
      </c>
      <c r="L2" s="26">
        <f>LARGE($B$2:$B$28,J2)</f>
        <v>5601.0778287358899</v>
      </c>
    </row>
    <row r="3" spans="1:12" x14ac:dyDescent="0.35">
      <c r="A3" s="27">
        <v>2061.5132510964822</v>
      </c>
      <c r="B3" s="27">
        <v>2301.8767716259272</v>
      </c>
      <c r="C3" t="s">
        <v>6</v>
      </c>
      <c r="F3">
        <v>2</v>
      </c>
      <c r="G3" t="str">
        <f t="shared" ref="G3:G28" si="0">VLOOKUP(H3,$A$2:$C$28,3,FALSE)</f>
        <v>São Paulo</v>
      </c>
      <c r="H3" s="26">
        <f t="shared" ref="H3:H28" si="1">LARGE($A$2:$A$28,F3)</f>
        <v>3063.7399663139076</v>
      </c>
      <c r="J3">
        <v>2</v>
      </c>
      <c r="K3" t="str">
        <f t="shared" ref="K3:K28" si="2">VLOOKUP(L3,$B$2:$C$28,2,FALSE)</f>
        <v>São Paulo</v>
      </c>
      <c r="L3" s="26">
        <f t="shared" ref="L3:L28" si="3">LARGE($B$2:$B$28,J3)</f>
        <v>4238.5911711494127</v>
      </c>
    </row>
    <row r="4" spans="1:12" x14ac:dyDescent="0.35">
      <c r="A4" s="27">
        <v>1762.7824983220075</v>
      </c>
      <c r="B4" s="27">
        <v>2000.400626539835</v>
      </c>
      <c r="C4" t="s">
        <v>7</v>
      </c>
      <c r="F4">
        <v>3</v>
      </c>
      <c r="G4" t="str">
        <f t="shared" si="0"/>
        <v>Rio de Janeiro</v>
      </c>
      <c r="H4" s="26">
        <f t="shared" si="1"/>
        <v>2783.2657305822349</v>
      </c>
      <c r="J4">
        <v>3</v>
      </c>
      <c r="K4" t="str">
        <f t="shared" si="2"/>
        <v>Rio de Janeiro</v>
      </c>
      <c r="L4" s="26">
        <f t="shared" si="3"/>
        <v>3576.7240955793877</v>
      </c>
    </row>
    <row r="5" spans="1:12" x14ac:dyDescent="0.35">
      <c r="A5" s="27">
        <v>2212.46180650519</v>
      </c>
      <c r="B5" s="27">
        <v>2398.6009134800702</v>
      </c>
      <c r="C5" t="s">
        <v>8</v>
      </c>
      <c r="F5">
        <v>4</v>
      </c>
      <c r="G5" t="str">
        <f t="shared" si="0"/>
        <v>Roraima</v>
      </c>
      <c r="H5" s="26">
        <f t="shared" si="1"/>
        <v>2657.1533936463475</v>
      </c>
      <c r="J5">
        <v>4</v>
      </c>
      <c r="K5" t="str">
        <f t="shared" si="2"/>
        <v>Rio Grande do Sul</v>
      </c>
      <c r="L5" s="26">
        <f t="shared" si="3"/>
        <v>3541.9344738222399</v>
      </c>
    </row>
    <row r="6" spans="1:12" x14ac:dyDescent="0.35">
      <c r="A6" s="27">
        <v>2657.1533936463475</v>
      </c>
      <c r="B6" s="27">
        <v>2900.6195172269772</v>
      </c>
      <c r="C6" t="s">
        <v>9</v>
      </c>
      <c r="F6">
        <v>5</v>
      </c>
      <c r="G6" t="str">
        <f t="shared" si="0"/>
        <v>Amapá</v>
      </c>
      <c r="H6" s="26">
        <f t="shared" si="1"/>
        <v>2632.8845615925202</v>
      </c>
      <c r="J6">
        <v>5</v>
      </c>
      <c r="K6" t="str">
        <f t="shared" si="2"/>
        <v>Paraná</v>
      </c>
      <c r="L6" s="26">
        <f t="shared" si="3"/>
        <v>3535.6484606112999</v>
      </c>
    </row>
    <row r="7" spans="1:12" x14ac:dyDescent="0.35">
      <c r="A7" s="27">
        <v>2632.8845615925202</v>
      </c>
      <c r="B7" s="27">
        <v>2616.97046231181</v>
      </c>
      <c r="C7" t="s">
        <v>10</v>
      </c>
      <c r="F7">
        <v>6</v>
      </c>
      <c r="G7" t="str">
        <f t="shared" si="0"/>
        <v>Rio Grande do Sul</v>
      </c>
      <c r="H7" s="26">
        <f t="shared" si="1"/>
        <v>2627.7952028033101</v>
      </c>
      <c r="J7">
        <v>6</v>
      </c>
      <c r="K7" t="str">
        <f t="shared" si="2"/>
        <v>Sanata Catarina</v>
      </c>
      <c r="L7" s="26">
        <f t="shared" si="3"/>
        <v>3503.7760010716197</v>
      </c>
    </row>
    <row r="8" spans="1:12" x14ac:dyDescent="0.35">
      <c r="A8" s="27">
        <v>2140.8893994037926</v>
      </c>
      <c r="B8" s="27">
        <v>2474.92290050371</v>
      </c>
      <c r="C8" t="s">
        <v>11</v>
      </c>
      <c r="F8">
        <v>7</v>
      </c>
      <c r="G8" t="str">
        <f t="shared" si="0"/>
        <v>Paraná</v>
      </c>
      <c r="H8" s="26">
        <f t="shared" si="1"/>
        <v>2622.4890233451802</v>
      </c>
      <c r="J8">
        <v>7</v>
      </c>
      <c r="K8" t="str">
        <f t="shared" si="2"/>
        <v>Mato Grosso do Sul</v>
      </c>
      <c r="L8" s="26">
        <f t="shared" si="3"/>
        <v>3332.3264651497052</v>
      </c>
    </row>
    <row r="9" spans="1:12" x14ac:dyDescent="0.35">
      <c r="A9" s="27">
        <v>1776.684937659265</v>
      </c>
      <c r="B9" s="27">
        <v>1974.282125287235</v>
      </c>
      <c r="C9" t="s">
        <v>22</v>
      </c>
      <c r="F9">
        <v>8</v>
      </c>
      <c r="G9" t="str">
        <f t="shared" si="0"/>
        <v>Sanata Catarina</v>
      </c>
      <c r="H9" s="26">
        <f t="shared" si="1"/>
        <v>2588.2908707488773</v>
      </c>
      <c r="J9">
        <v>8</v>
      </c>
      <c r="K9" t="str">
        <f t="shared" si="2"/>
        <v>Mato Grosso</v>
      </c>
      <c r="L9" s="26">
        <f t="shared" si="3"/>
        <v>3225.3347424729673</v>
      </c>
    </row>
    <row r="10" spans="1:12" x14ac:dyDescent="0.35">
      <c r="A10" s="27">
        <v>1754.16072104452</v>
      </c>
      <c r="B10" s="27">
        <v>2114.1225972804878</v>
      </c>
      <c r="C10" t="s">
        <v>23</v>
      </c>
      <c r="F10">
        <v>9</v>
      </c>
      <c r="G10" t="str">
        <f t="shared" si="0"/>
        <v>Mato Grosso do Sul</v>
      </c>
      <c r="H10" s="26">
        <f t="shared" si="1"/>
        <v>2432.0509499309701</v>
      </c>
      <c r="J10">
        <v>9</v>
      </c>
      <c r="K10" t="str">
        <f t="shared" si="2"/>
        <v>Espírito Santo</v>
      </c>
      <c r="L10" s="26">
        <f t="shared" si="3"/>
        <v>3057.9039563541724</v>
      </c>
    </row>
    <row r="11" spans="1:12" x14ac:dyDescent="0.35">
      <c r="A11" s="27">
        <v>1733.6416089137426</v>
      </c>
      <c r="B11" s="27">
        <v>2093.9391111197174</v>
      </c>
      <c r="C11" t="s">
        <v>24</v>
      </c>
      <c r="F11">
        <v>10</v>
      </c>
      <c r="G11" t="str">
        <f t="shared" si="0"/>
        <v>Mato Grosso</v>
      </c>
      <c r="H11" s="26">
        <f t="shared" si="1"/>
        <v>2338.1227776105725</v>
      </c>
      <c r="J11">
        <v>10</v>
      </c>
      <c r="K11" t="str">
        <f t="shared" si="2"/>
        <v>Goiás</v>
      </c>
      <c r="L11" s="26">
        <f t="shared" si="3"/>
        <v>3005.9836421714499</v>
      </c>
    </row>
    <row r="12" spans="1:12" x14ac:dyDescent="0.35">
      <c r="A12" s="27">
        <v>1570.2340475769574</v>
      </c>
      <c r="B12" s="27">
        <v>1721.7658288043149</v>
      </c>
      <c r="C12" t="s">
        <v>25</v>
      </c>
      <c r="F12">
        <v>11</v>
      </c>
      <c r="G12" t="str">
        <f t="shared" si="0"/>
        <v>Espírito Santo</v>
      </c>
      <c r="H12" s="26">
        <f t="shared" si="1"/>
        <v>2298.9260869871023</v>
      </c>
      <c r="J12">
        <v>11</v>
      </c>
      <c r="K12" t="str">
        <f t="shared" si="2"/>
        <v>Roraima</v>
      </c>
      <c r="L12" s="26">
        <f t="shared" si="3"/>
        <v>2900.6195172269772</v>
      </c>
    </row>
    <row r="13" spans="1:12" x14ac:dyDescent="0.35">
      <c r="A13" s="27">
        <v>1891.5244701850027</v>
      </c>
      <c r="B13" s="27">
        <v>2168.0371282992601</v>
      </c>
      <c r="C13" t="s">
        <v>26</v>
      </c>
      <c r="F13">
        <v>12</v>
      </c>
      <c r="G13" t="str">
        <f t="shared" si="0"/>
        <v>Goiás</v>
      </c>
      <c r="H13" s="26">
        <f t="shared" si="1"/>
        <v>2245.5862747484148</v>
      </c>
      <c r="J13">
        <v>12</v>
      </c>
      <c r="K13" t="str">
        <f t="shared" si="2"/>
        <v>Minas Gerais</v>
      </c>
      <c r="L13" s="26">
        <f t="shared" si="3"/>
        <v>2801.6109245059174</v>
      </c>
    </row>
    <row r="14" spans="1:12" x14ac:dyDescent="0.35">
      <c r="A14" s="27">
        <v>2035.7838292035126</v>
      </c>
      <c r="B14" s="27">
        <v>2303.2803208864752</v>
      </c>
      <c r="C14" t="s">
        <v>27</v>
      </c>
      <c r="F14">
        <v>13</v>
      </c>
      <c r="G14" t="str">
        <f t="shared" si="0"/>
        <v>Acre</v>
      </c>
      <c r="H14" s="26">
        <f t="shared" si="1"/>
        <v>2212.46180650519</v>
      </c>
      <c r="J14">
        <v>13</v>
      </c>
      <c r="K14" t="str">
        <f t="shared" si="2"/>
        <v>Amapá</v>
      </c>
      <c r="L14" s="26">
        <f t="shared" si="3"/>
        <v>2616.97046231181</v>
      </c>
    </row>
    <row r="15" spans="1:12" x14ac:dyDescent="0.35">
      <c r="A15" s="27">
        <v>1682.0018343586776</v>
      </c>
      <c r="B15" s="27">
        <v>1937.4001920088076</v>
      </c>
      <c r="C15" t="s">
        <v>28</v>
      </c>
      <c r="F15">
        <v>14</v>
      </c>
      <c r="G15" t="str">
        <f t="shared" si="0"/>
        <v>Tocantins</v>
      </c>
      <c r="H15" s="26">
        <f t="shared" si="1"/>
        <v>2140.8893994037926</v>
      </c>
      <c r="J15">
        <v>14</v>
      </c>
      <c r="K15" t="str">
        <f t="shared" si="2"/>
        <v>Rondônia</v>
      </c>
      <c r="L15" s="26">
        <f t="shared" si="3"/>
        <v>2580.7017795210477</v>
      </c>
    </row>
    <row r="16" spans="1:12" x14ac:dyDescent="0.35">
      <c r="A16" s="27">
        <v>1958.6038246378848</v>
      </c>
      <c r="B16" s="27">
        <v>2316.6699749552249</v>
      </c>
      <c r="C16" t="s">
        <v>29</v>
      </c>
      <c r="F16">
        <v>15</v>
      </c>
      <c r="G16" t="str">
        <f t="shared" si="0"/>
        <v>Rondônia</v>
      </c>
      <c r="H16" s="26">
        <f t="shared" si="1"/>
        <v>2081.9712949516274</v>
      </c>
      <c r="J16">
        <v>15</v>
      </c>
      <c r="K16" t="str">
        <f t="shared" si="2"/>
        <v>Tocantins</v>
      </c>
      <c r="L16" s="26">
        <f t="shared" si="3"/>
        <v>2474.92290050371</v>
      </c>
    </row>
    <row r="17" spans="1:12" x14ac:dyDescent="0.35">
      <c r="A17" s="27">
        <v>1895.6435879114999</v>
      </c>
      <c r="B17" s="27">
        <v>2261.4652859208527</v>
      </c>
      <c r="C17" t="s">
        <v>30</v>
      </c>
      <c r="F17">
        <v>16</v>
      </c>
      <c r="G17" t="str">
        <f t="shared" si="0"/>
        <v>Minas Gerais</v>
      </c>
      <c r="H17" s="26">
        <f t="shared" si="1"/>
        <v>2069.3666816043474</v>
      </c>
      <c r="J17">
        <v>16</v>
      </c>
      <c r="K17" t="str">
        <f t="shared" si="2"/>
        <v>Acre</v>
      </c>
      <c r="L17" s="26">
        <f t="shared" si="3"/>
        <v>2398.6009134800702</v>
      </c>
    </row>
    <row r="18" spans="1:12" x14ac:dyDescent="0.35">
      <c r="A18" s="27">
        <v>2298.9260869871023</v>
      </c>
      <c r="B18" s="27">
        <v>3057.9039563541724</v>
      </c>
      <c r="C18" t="s">
        <v>34</v>
      </c>
      <c r="F18">
        <v>17</v>
      </c>
      <c r="G18" t="str">
        <f t="shared" si="0"/>
        <v>Amazonas</v>
      </c>
      <c r="H18" s="26">
        <f t="shared" si="1"/>
        <v>2061.5132510964822</v>
      </c>
      <c r="J18">
        <v>17</v>
      </c>
      <c r="K18" t="str">
        <f t="shared" si="2"/>
        <v>Rio Grande do Norte</v>
      </c>
      <c r="L18" s="26">
        <f t="shared" si="3"/>
        <v>2316.6699749552249</v>
      </c>
    </row>
    <row r="19" spans="1:12" x14ac:dyDescent="0.35">
      <c r="A19" s="27">
        <v>2069.3666816043474</v>
      </c>
      <c r="B19" s="27">
        <v>2801.6109245059174</v>
      </c>
      <c r="C19" t="s">
        <v>35</v>
      </c>
      <c r="F19">
        <v>18</v>
      </c>
      <c r="G19" t="str">
        <f t="shared" si="0"/>
        <v>Pernambuco</v>
      </c>
      <c r="H19" s="26">
        <f t="shared" si="1"/>
        <v>2035.7838292035126</v>
      </c>
      <c r="J19">
        <v>18</v>
      </c>
      <c r="K19" t="str">
        <f t="shared" si="2"/>
        <v>Pernambuco</v>
      </c>
      <c r="L19" s="26">
        <f t="shared" si="3"/>
        <v>2303.2803208864752</v>
      </c>
    </row>
    <row r="20" spans="1:12" x14ac:dyDescent="0.35">
      <c r="A20" s="27">
        <v>2783.2657305822349</v>
      </c>
      <c r="B20" s="27">
        <v>3576.7240955793877</v>
      </c>
      <c r="C20" t="s">
        <v>36</v>
      </c>
      <c r="F20">
        <v>19</v>
      </c>
      <c r="G20" t="str">
        <f t="shared" si="0"/>
        <v>Rio Grande do Norte</v>
      </c>
      <c r="H20" s="26">
        <f t="shared" si="1"/>
        <v>1958.6038246378848</v>
      </c>
      <c r="J20">
        <v>19</v>
      </c>
      <c r="K20" t="str">
        <f t="shared" si="2"/>
        <v>Amazonas</v>
      </c>
      <c r="L20" s="26">
        <f t="shared" si="3"/>
        <v>2301.8767716259272</v>
      </c>
    </row>
    <row r="21" spans="1:12" x14ac:dyDescent="0.35">
      <c r="A21" s="27">
        <v>3063.7399663139076</v>
      </c>
      <c r="B21" s="27">
        <v>4238.5911711494127</v>
      </c>
      <c r="C21" t="s">
        <v>37</v>
      </c>
      <c r="F21">
        <v>20</v>
      </c>
      <c r="G21" t="str">
        <f t="shared" si="0"/>
        <v>Sergipe</v>
      </c>
      <c r="H21" s="26">
        <f t="shared" si="1"/>
        <v>1895.6435879114999</v>
      </c>
      <c r="J21">
        <v>20</v>
      </c>
      <c r="K21" t="str">
        <f t="shared" si="2"/>
        <v>Sergipe</v>
      </c>
      <c r="L21" s="26">
        <f t="shared" si="3"/>
        <v>2261.4652859208527</v>
      </c>
    </row>
    <row r="22" spans="1:12" x14ac:dyDescent="0.35">
      <c r="A22" s="27">
        <v>2622.4890233451802</v>
      </c>
      <c r="B22" s="27">
        <v>3535.6484606112999</v>
      </c>
      <c r="C22" t="s">
        <v>40</v>
      </c>
      <c r="F22">
        <v>21</v>
      </c>
      <c r="G22" t="str">
        <f t="shared" si="0"/>
        <v>Paraíba</v>
      </c>
      <c r="H22" s="26">
        <f t="shared" si="1"/>
        <v>1891.5244701850027</v>
      </c>
      <c r="J22">
        <v>21</v>
      </c>
      <c r="K22" t="str">
        <f t="shared" si="2"/>
        <v>Paraíba</v>
      </c>
      <c r="L22" s="26">
        <f t="shared" si="3"/>
        <v>2168.0371282992601</v>
      </c>
    </row>
    <row r="23" spans="1:12" x14ac:dyDescent="0.35">
      <c r="A23" s="27">
        <v>2588.2908707488773</v>
      </c>
      <c r="B23" s="27">
        <v>3503.7760010716197</v>
      </c>
      <c r="C23" t="s">
        <v>41</v>
      </c>
      <c r="F23">
        <v>22</v>
      </c>
      <c r="G23" t="str">
        <f t="shared" si="0"/>
        <v>Alagoas</v>
      </c>
      <c r="H23" s="26">
        <f t="shared" si="1"/>
        <v>1776.684937659265</v>
      </c>
      <c r="J23">
        <v>22</v>
      </c>
      <c r="K23" t="str">
        <f t="shared" si="2"/>
        <v>Bahia</v>
      </c>
      <c r="L23" s="26">
        <f t="shared" si="3"/>
        <v>2114.1225972804878</v>
      </c>
    </row>
    <row r="24" spans="1:12" x14ac:dyDescent="0.35">
      <c r="A24" s="27">
        <v>2627.7952028033101</v>
      </c>
      <c r="B24" s="27">
        <v>3541.9344738222399</v>
      </c>
      <c r="C24" t="s">
        <v>42</v>
      </c>
      <c r="F24">
        <v>23</v>
      </c>
      <c r="G24" t="str">
        <f t="shared" si="0"/>
        <v>Pará</v>
      </c>
      <c r="H24" s="26">
        <f t="shared" si="1"/>
        <v>1762.7824983220075</v>
      </c>
      <c r="J24">
        <v>23</v>
      </c>
      <c r="K24" t="str">
        <f t="shared" si="2"/>
        <v>Ceará</v>
      </c>
      <c r="L24" s="26">
        <f t="shared" si="3"/>
        <v>2093.9391111197174</v>
      </c>
    </row>
    <row r="25" spans="1:12" x14ac:dyDescent="0.35">
      <c r="A25" s="27">
        <v>2245.5862747484148</v>
      </c>
      <c r="B25" s="27">
        <v>3005.9836421714499</v>
      </c>
      <c r="C25" t="s">
        <v>44</v>
      </c>
      <c r="F25">
        <v>24</v>
      </c>
      <c r="G25" t="str">
        <f t="shared" si="0"/>
        <v>Bahia</v>
      </c>
      <c r="H25" s="26">
        <f t="shared" si="1"/>
        <v>1754.16072104452</v>
      </c>
      <c r="J25">
        <v>24</v>
      </c>
      <c r="K25" t="str">
        <f t="shared" si="2"/>
        <v>Pará</v>
      </c>
      <c r="L25" s="26">
        <f t="shared" si="3"/>
        <v>2000.400626539835</v>
      </c>
    </row>
    <row r="26" spans="1:12" x14ac:dyDescent="0.35">
      <c r="A26" s="27">
        <v>2338.1227776105725</v>
      </c>
      <c r="B26" s="27">
        <v>3225.3347424729673</v>
      </c>
      <c r="C26" t="s">
        <v>45</v>
      </c>
      <c r="F26">
        <v>25</v>
      </c>
      <c r="G26" t="str">
        <f t="shared" si="0"/>
        <v>Ceará</v>
      </c>
      <c r="H26" s="26">
        <f t="shared" si="1"/>
        <v>1733.6416089137426</v>
      </c>
      <c r="J26">
        <v>25</v>
      </c>
      <c r="K26" t="str">
        <f t="shared" si="2"/>
        <v>Alagoas</v>
      </c>
      <c r="L26" s="26">
        <f t="shared" si="3"/>
        <v>1974.282125287235</v>
      </c>
    </row>
    <row r="27" spans="1:12" x14ac:dyDescent="0.35">
      <c r="A27" s="27">
        <v>2432.0509499309701</v>
      </c>
      <c r="B27" s="27">
        <v>3332.3264651497052</v>
      </c>
      <c r="C27" t="s">
        <v>46</v>
      </c>
      <c r="F27">
        <v>26</v>
      </c>
      <c r="G27" t="str">
        <f t="shared" si="0"/>
        <v>Piauí</v>
      </c>
      <c r="H27" s="26">
        <f t="shared" si="1"/>
        <v>1682.0018343586776</v>
      </c>
      <c r="J27">
        <v>26</v>
      </c>
      <c r="K27" t="str">
        <f t="shared" si="2"/>
        <v>Piauí</v>
      </c>
      <c r="L27" s="26">
        <f t="shared" si="3"/>
        <v>1937.4001920088076</v>
      </c>
    </row>
    <row r="28" spans="1:12" x14ac:dyDescent="0.35">
      <c r="A28" s="27">
        <v>4291.9845617882402</v>
      </c>
      <c r="B28" s="27">
        <v>5601.0778287358899</v>
      </c>
      <c r="C28" t="s">
        <v>47</v>
      </c>
      <c r="F28">
        <v>27</v>
      </c>
      <c r="G28" t="str">
        <f t="shared" si="0"/>
        <v>Maranhão</v>
      </c>
      <c r="H28" s="26">
        <f t="shared" si="1"/>
        <v>1570.2340475769574</v>
      </c>
      <c r="J28">
        <v>27</v>
      </c>
      <c r="K28" t="str">
        <f t="shared" si="2"/>
        <v>Maranhão</v>
      </c>
      <c r="L28" s="26">
        <f t="shared" si="3"/>
        <v>1721.7658288043149</v>
      </c>
    </row>
  </sheetData>
  <phoneticPr fontId="6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Região Centro Oeste</vt:lpstr>
      <vt:lpstr>Região Sul</vt:lpstr>
      <vt:lpstr>Região Sudeste</vt:lpstr>
      <vt:lpstr>Região Nordeste</vt:lpstr>
      <vt:lpstr>Região Norte</vt:lpstr>
      <vt:lpstr>Ranking % contrib</vt:lpstr>
      <vt:lpstr>ranking hrs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Isabela Duarte Kelly</dc:creator>
  <cp:lastModifiedBy>Fernando Olavo Junqueira Dantas</cp:lastModifiedBy>
  <dcterms:created xsi:type="dcterms:W3CDTF">2024-01-02T17:38:06Z</dcterms:created>
  <dcterms:modified xsi:type="dcterms:W3CDTF">2024-01-05T13:18:14Z</dcterms:modified>
</cp:coreProperties>
</file>