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Dantas\Documents\1-VidaNovaProfAbril13-10Fev2023\BlogNovoIbre\2024 - Semanas\4-Abril\16 a 23 Abril 2024\"/>
    </mc:Choice>
  </mc:AlternateContent>
  <xr:revisionPtr revIDLastSave="0" documentId="8_{DE301067-7EE0-49C2-97D3-78A274EF0D28}" xr6:coauthVersionLast="47" xr6:coauthVersionMax="47" xr10:uidLastSave="{00000000-0000-0000-0000-000000000000}"/>
  <bookViews>
    <workbookView xWindow="-110" yWindow="-110" windowWidth="19420" windowHeight="10420" xr2:uid="{C91C9D98-F58F-4755-809B-E3512BDD7F48}"/>
  </bookViews>
  <sheets>
    <sheet name="Planilh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12" i="1"/>
  <c r="P13" i="1"/>
  <c r="P14" i="1"/>
  <c r="O6" i="1"/>
  <c r="K6" i="1"/>
  <c r="G6" i="1"/>
  <c r="C6" i="1"/>
  <c r="N6" i="1"/>
  <c r="M6" i="1"/>
  <c r="L6" i="1"/>
  <c r="J6" i="1"/>
  <c r="I6" i="1"/>
  <c r="H6" i="1"/>
  <c r="F6" i="1"/>
  <c r="E6" i="1"/>
  <c r="D6" i="1"/>
  <c r="B6" i="1"/>
  <c r="O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5" i="1"/>
  <c r="B5" i="1"/>
  <c r="C5" i="1"/>
  <c r="D5" i="1"/>
  <c r="E5" i="1"/>
  <c r="F5" i="1"/>
  <c r="G5" i="1"/>
  <c r="H5" i="1"/>
  <c r="I5" i="1"/>
  <c r="J5" i="1"/>
  <c r="K5" i="1"/>
  <c r="L5" i="1"/>
  <c r="M5" i="1"/>
  <c r="N5" i="1"/>
  <c r="D27" i="1" l="1"/>
  <c r="P6" i="1"/>
  <c r="L27" i="1"/>
  <c r="H27" i="1"/>
  <c r="K27" i="1"/>
  <c r="G27" i="1"/>
  <c r="P8" i="1"/>
  <c r="P7" i="1"/>
  <c r="P9" i="1"/>
  <c r="C27" i="1"/>
  <c r="P10" i="1"/>
  <c r="N27" i="1"/>
  <c r="J27" i="1"/>
  <c r="F27" i="1"/>
  <c r="B27" i="1"/>
  <c r="M27" i="1"/>
  <c r="I27" i="1"/>
  <c r="E27" i="1"/>
  <c r="O27" i="1"/>
  <c r="P11" i="1"/>
  <c r="P27" i="1" l="1"/>
</calcChain>
</file>

<file path=xl/sharedStrings.xml><?xml version="1.0" encoding="utf-8"?>
<sst xmlns="http://schemas.openxmlformats.org/spreadsheetml/2006/main" count="17" uniqueCount="17">
  <si>
    <t>TOTAL DA ECONOMIA</t>
  </si>
  <si>
    <t>SETOR PRIVADO</t>
  </si>
  <si>
    <t>AGROPECUARIA</t>
  </si>
  <si>
    <t>EXTRATIVA MINERAL</t>
  </si>
  <si>
    <t>INDUSTRIA TRANSFORMAÇÃO</t>
  </si>
  <si>
    <t>ELETRICIDADE</t>
  </si>
  <si>
    <t>CONSTRUÇÃO</t>
  </si>
  <si>
    <t>COMÉRCIO</t>
  </si>
  <si>
    <t>TRANSPORTES</t>
  </si>
  <si>
    <t>INFORMAÇÃO</t>
  </si>
  <si>
    <t>FINANCEIRA</t>
  </si>
  <si>
    <t>OUTROS SERVIÇOS</t>
  </si>
  <si>
    <t>APU</t>
  </si>
  <si>
    <t>IMOBILIÁRIA</t>
  </si>
  <si>
    <t>TABELA ?: PAARTICIPAÇÃO DAS REMUNERAÇÕES NA RENDA DA ECONOMIA (com estimativa de remunerações)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</si>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</sst>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Univers 55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2" fillId="0" borderId="0" xfId="1" applyNumberFormat="1" applyFont="1"/>
    <xf numFmtId="164" fontId="0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3" fontId="0" fillId="0" borderId="0" xfId="2" applyFont="1"/>
    <xf numFmtId="0" fontId="0" fillId="2" borderId="0" xfId="0" applyFill="1"/>
    <xf numFmtId="164" fontId="0" fillId="2" borderId="0" xfId="0" applyNumberFormat="1" applyFill="1"/>
    <xf numFmtId="43" fontId="0" fillId="2" borderId="0" xfId="2" applyFont="1" applyFill="1"/>
    <xf numFmtId="164" fontId="0" fillId="3" borderId="0" xfId="1" applyNumberFormat="1" applyFont="1" applyFill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164" fontId="0" fillId="7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1: Participação das Remunerações na Renda</a:t>
            </a:r>
            <a:r>
              <a:rPr lang="en-US" baseline="0"/>
              <a:t> - repartindo os rendimentos mixtos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Planilha1!$N$3</c:f>
              <c:strCache>
                <c:ptCount val="1"/>
                <c:pt idx="0">
                  <c:v>TOTAL DA ECONOMIA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Planilha1!$A$5:$A$26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Planilha1!$N$5:$N$26</c:f>
              <c:numCache>
                <c:formatCode>0.0%</c:formatCode>
                <c:ptCount val="22"/>
                <c:pt idx="0">
                  <c:v>0.52122704390380548</c:v>
                </c:pt>
                <c:pt idx="1">
                  <c:v>0.52858491409672792</c:v>
                </c:pt>
                <c:pt idx="2">
                  <c:v>0.51645355660550263</c:v>
                </c:pt>
                <c:pt idx="3">
                  <c:v>0.51202672619021405</c:v>
                </c:pt>
                <c:pt idx="4">
                  <c:v>0.50857577735824311</c:v>
                </c:pt>
                <c:pt idx="5">
                  <c:v>0.51904159591583754</c:v>
                </c:pt>
                <c:pt idx="6">
                  <c:v>0.52507828011161806</c:v>
                </c:pt>
                <c:pt idx="7">
                  <c:v>0.52598665608887973</c:v>
                </c:pt>
                <c:pt idx="8">
                  <c:v>0.53355090094010238</c:v>
                </c:pt>
                <c:pt idx="9">
                  <c:v>0.54673690008874443</c:v>
                </c:pt>
                <c:pt idx="10">
                  <c:v>0.53902008093320686</c:v>
                </c:pt>
                <c:pt idx="11">
                  <c:v>0.54489073848319136</c:v>
                </c:pt>
                <c:pt idx="12">
                  <c:v>0.55328819497882376</c:v>
                </c:pt>
                <c:pt idx="13">
                  <c:v>0.55757140019960594</c:v>
                </c:pt>
                <c:pt idx="14">
                  <c:v>0.55556886052299748</c:v>
                </c:pt>
                <c:pt idx="15">
                  <c:v>0.56847987888421758</c:v>
                </c:pt>
                <c:pt idx="16">
                  <c:v>0.56751921325155819</c:v>
                </c:pt>
                <c:pt idx="17">
                  <c:v>0.56458438338654626</c:v>
                </c:pt>
                <c:pt idx="18">
                  <c:v>0.55770198185934949</c:v>
                </c:pt>
                <c:pt idx="19">
                  <c:v>0.55536785140844214</c:v>
                </c:pt>
                <c:pt idx="20">
                  <c:v>0.53054774687784079</c:v>
                </c:pt>
                <c:pt idx="21">
                  <c:v>0.49988254336010191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9-4007-9531-E40E503AB0D7}"/>
            </c:ext>
          </c:extLst>
        </c:ser>
        <c:ser>
          <c:idx val="1"/>
          <c:order val="1"/>
          <c:tx>
            <c:strRef>
              <c:f>Planilha1!$O$4</c:f>
              <c:strCache>
                <c:ptCount val="1"/>
                <c:pt idx="0">
                  <c:v>SETOR PRIVADO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Planilha1!$A$5:$A$26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Planilha1!$O$5:$O$26</c:f>
              <c:numCache>
                <c:formatCode>0.0%</c:formatCode>
                <c:ptCount val="22"/>
                <c:pt idx="0">
                  <c:v>0.37695304575767918</c:v>
                </c:pt>
                <c:pt idx="1">
                  <c:v>0.3822685290110866</c:v>
                </c:pt>
                <c:pt idx="2">
                  <c:v>0.3711419023915683</c:v>
                </c:pt>
                <c:pt idx="3">
                  <c:v>0.36743109823860459</c:v>
                </c:pt>
                <c:pt idx="4">
                  <c:v>0.3718709113691005</c:v>
                </c:pt>
                <c:pt idx="5">
                  <c:v>0.38143347941022887</c:v>
                </c:pt>
                <c:pt idx="6">
                  <c:v>0.38782741207428895</c:v>
                </c:pt>
                <c:pt idx="7">
                  <c:v>0.38872332470157739</c:v>
                </c:pt>
                <c:pt idx="8">
                  <c:v>0.39641603315267709</c:v>
                </c:pt>
                <c:pt idx="9">
                  <c:v>0.41148464227257991</c:v>
                </c:pt>
                <c:pt idx="10">
                  <c:v>0.40905101094215363</c:v>
                </c:pt>
                <c:pt idx="11">
                  <c:v>0.41815723920238329</c:v>
                </c:pt>
                <c:pt idx="12">
                  <c:v>0.4269966689501179</c:v>
                </c:pt>
                <c:pt idx="13">
                  <c:v>0.4269966689501179</c:v>
                </c:pt>
                <c:pt idx="14">
                  <c:v>0.42752541792130083</c:v>
                </c:pt>
                <c:pt idx="15">
                  <c:v>0.43891261246450247</c:v>
                </c:pt>
                <c:pt idx="16">
                  <c:v>0.43699701946565817</c:v>
                </c:pt>
                <c:pt idx="17">
                  <c:v>0.43307240859516616</c:v>
                </c:pt>
                <c:pt idx="18">
                  <c:v>0.42637539231115446</c:v>
                </c:pt>
                <c:pt idx="19">
                  <c:v>0.42422636833591937</c:v>
                </c:pt>
                <c:pt idx="20">
                  <c:v>0.39709605496438444</c:v>
                </c:pt>
                <c:pt idx="21">
                  <c:v>0.37840165184433727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9-4007-9531-E40E503A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288968"/>
        <c:axId val="668287888"/>
      </c:barChart>
      <c:catAx>
        <c:axId val="66828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8287888"/>
        <c:crosses val="autoZero"/>
        <c:auto val="1"/>
        <c:lblAlgn val="ctr"/>
        <c:lblOffset val="100"/>
        <c:noMultiLvlLbl val="0"/>
      </c:catAx>
      <c:valAx>
        <c:axId val="66828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828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4 - Extrativa Mineral</a:t>
            </a:r>
          </a:p>
          <a:p>
            <a:pPr>
              <a:defRPr/>
            </a:pPr>
            <a:r>
              <a:rPr lang="en-US"/>
              <a:t>Paraticipação do Salário na Renda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Planilha1!$C$3</c:f>
              <c:strCache>
                <c:ptCount val="1"/>
                <c:pt idx="0">
                  <c:v>EXTRATIVA MINERAL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Planilha1!$A$5:$A$26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Planilha1!$C$5:$C$26</c:f>
              <c:numCache>
                <c:formatCode>0.0%</c:formatCode>
                <c:ptCount val="22"/>
                <c:pt idx="0">
                  <c:v>0.26403311276332153</c:v>
                </c:pt>
                <c:pt idx="1">
                  <c:v>0.24162478670186149</c:v>
                </c:pt>
                <c:pt idx="2">
                  <c:v>0.19439199921514791</c:v>
                </c:pt>
                <c:pt idx="3">
                  <c:v>0.19592708123796695</c:v>
                </c:pt>
                <c:pt idx="4">
                  <c:v>0.18656529044060591</c:v>
                </c:pt>
                <c:pt idx="5">
                  <c:v>0.15967577423354032</c:v>
                </c:pt>
                <c:pt idx="6">
                  <c:v>0.14586124185677585</c:v>
                </c:pt>
                <c:pt idx="7">
                  <c:v>0.17667148597879045</c:v>
                </c:pt>
                <c:pt idx="8">
                  <c:v>0.14629023223400614</c:v>
                </c:pt>
                <c:pt idx="9">
                  <c:v>0.26327576417096804</c:v>
                </c:pt>
                <c:pt idx="10">
                  <c:v>0.183676567153991</c:v>
                </c:pt>
                <c:pt idx="11">
                  <c:v>0.15870114545413661</c:v>
                </c:pt>
                <c:pt idx="12">
                  <c:v>0.15024160984429338</c:v>
                </c:pt>
                <c:pt idx="13">
                  <c:v>0.16835170123055593</c:v>
                </c:pt>
                <c:pt idx="14">
                  <c:v>0.19190552554532966</c:v>
                </c:pt>
                <c:pt idx="15">
                  <c:v>0.29707267832916801</c:v>
                </c:pt>
                <c:pt idx="16">
                  <c:v>0.59248917615676622</c:v>
                </c:pt>
                <c:pt idx="17">
                  <c:v>0.3020806315783503</c:v>
                </c:pt>
                <c:pt idx="18">
                  <c:v>0.17505786146304292</c:v>
                </c:pt>
                <c:pt idx="19">
                  <c:v>0.15678136150915659</c:v>
                </c:pt>
                <c:pt idx="20">
                  <c:v>0.16047013692656084</c:v>
                </c:pt>
                <c:pt idx="21">
                  <c:v>8.2977277040190117E-2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B-46CE-A130-93EF0F57E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268016"/>
        <c:axId val="435178032"/>
      </c:barChart>
      <c:catAx>
        <c:axId val="43626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5178032"/>
        <c:crosses val="autoZero"/>
        <c:auto val="1"/>
        <c:lblAlgn val="ctr"/>
        <c:lblOffset val="100"/>
        <c:noMultiLvlLbl val="0"/>
      </c:catAx>
      <c:valAx>
        <c:axId val="4351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26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466725</xdr:colOff>
      <xdr:row>4</xdr:row>
      <xdr:rowOff>176212</xdr:rowOff>
    </xdr:from>
    <xdr:to>
      <xdr:col>26</xdr:col>
      <xdr:colOff>523875</xdr:colOff>
      <xdr:row>18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2CD0BB-387A-FEB8-43A2-7F4FEEF0A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5</xdr:col>
      <xdr:colOff>752475</xdr:colOff>
      <xdr:row>41</xdr:row>
      <xdr:rowOff>14287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16276F5-3EBE-1EAC-A752-39E1F0E61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audio\Documents\CLAUDIO\DISTRIBUI&#199;&#195;O%20FUNCIONAL%20Y\TRU2000resumo%20W-Y.xls" TargetMode="External"/><Relationship Id="rId1" Type="http://schemas.openxmlformats.org/officeDocument/2006/relationships/externalLinkPath" Target="/Users/Claudio/OneDrive/Documentos/CLAUDIO/DISTRIBUI&#199;&#195;O%20FUNCIONAL%20Y/TRU2000resumo%20W-Y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audio\Documents\CLAUDIO\DISTRIBUI&#199;&#195;O%20FUNCIONAL%20Y\TRU2001resumo%20W-Y.xls" TargetMode="External"/><Relationship Id="rId1" Type="http://schemas.openxmlformats.org/officeDocument/2006/relationships/externalLinkPath" Target="/Users/Claudio/OneDrive/Documentos/CLAUDIO/DISTRIBUI&#199;&#195;O%20FUNCIONAL%20Y/TRU2001resumo%20W-Y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audio\Documents\CLAUDIO\DISTRIBUI&#199;&#195;O%20FUNCIONAL%20Y\TRU2002resumoW-Y.xls" TargetMode="External"/><Relationship Id="rId1" Type="http://schemas.openxmlformats.org/officeDocument/2006/relationships/externalLinkPath" Target="/Users/Claudio/OneDrive/Documentos/CLAUDIO/DISTRIBUI&#199;&#195;O%20FUNCIONAL%20Y/TRU2002resumoW-Y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audio\Documents\CLAUDIO\DISTRIBUI&#199;&#195;O%20FUNCIONAL%20Y\TRU2003resumo%20W-Y.xls" TargetMode="External"/><Relationship Id="rId1" Type="http://schemas.openxmlformats.org/officeDocument/2006/relationships/externalLinkPath" Target="/Users/Claudio/OneDrive/Documentos/CLAUDIO/DISTRIBUI&#199;&#195;O%20FUNCIONAL%20Y/TRU2003resumo%20W-Y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audio\Documents\CLAUDIO\DISTRIBUI&#199;&#195;O%20FUNCIONAL%20Y\TRU2004resumo%20w-Y.xls" TargetMode="External"/><Relationship Id="rId1" Type="http://schemas.openxmlformats.org/officeDocument/2006/relationships/externalLinkPath" Target="/Users/Claudio/OneDrive/Documentos/CLAUDIO/DISTRIBUI&#199;&#195;O%20FUNCIONAL%20Y/TRU2004resumo%20w-Y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audio\Documents\CLAUDIO\DISTRIBUI&#199;&#195;O%20FUNCIONAL%20Y\TRU2005resumo%20w-Y.xls" TargetMode="External"/><Relationship Id="rId1" Type="http://schemas.openxmlformats.org/officeDocument/2006/relationships/externalLinkPath" Target="/Users/Claudio/OneDrive/Documentos/CLAUDIO/DISTRIBUI&#199;&#195;O%20FUNCIONAL%20Y/TRU2005resumo%20w-Y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audio\Documents\CLAUDIO\DISTRIBUI&#199;&#195;O%20FUNCIONAL%20Y\TRU2006resumoW-Y.xls" TargetMode="External"/><Relationship Id="rId1" Type="http://schemas.openxmlformats.org/officeDocument/2006/relationships/externalLinkPath" Target="/Users/Claudio/OneDrive/Documentos/CLAUDIO/DISTRIBUI&#199;&#195;O%20FUNCIONAL%20Y/TRU2006resumoW-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1"/>
    </sheetNames>
    <sheetDataSet>
      <sheetData sheetId="0">
        <row r="72">
          <cell r="K72">
            <v>0.3840445676310601</v>
          </cell>
          <cell r="L72">
            <v>0.26403311276332153</v>
          </cell>
          <cell r="M72">
            <v>0.52763344829769065</v>
          </cell>
          <cell r="N72">
            <v>0.27615262450958217</v>
          </cell>
          <cell r="O72">
            <v>0.28057631234953295</v>
          </cell>
          <cell r="P72">
            <v>0.65435387428673786</v>
          </cell>
          <cell r="Q72">
            <v>0.67778637849011714</v>
          </cell>
          <cell r="R72">
            <v>0.35851144447268363</v>
          </cell>
          <cell r="S72">
            <v>0.53933303452138748</v>
          </cell>
          <cell r="T72">
            <v>9.0807674524270091E-3</v>
          </cell>
          <cell r="U72">
            <v>0.66631642832670379</v>
          </cell>
          <cell r="V72">
            <v>0.87861639411761516</v>
          </cell>
          <cell r="W72">
            <v>0.52122704390380548</v>
          </cell>
        </row>
        <row r="75">
          <cell r="W75">
            <v>0.37695304575767918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1"/>
    </sheetNames>
    <sheetDataSet>
      <sheetData sheetId="0">
        <row r="72">
          <cell r="K72">
            <v>0.38322421089651193</v>
          </cell>
          <cell r="L72">
            <v>0.24162478670186149</v>
          </cell>
          <cell r="M72">
            <v>0.51250425973056468</v>
          </cell>
          <cell r="N72">
            <v>0.24350949687239629</v>
          </cell>
          <cell r="O72">
            <v>0.32918410856749836</v>
          </cell>
          <cell r="P72">
            <v>0.65236097945668692</v>
          </cell>
          <cell r="Q72">
            <v>0.66522418932919747</v>
          </cell>
          <cell r="R72">
            <v>0.34506118983835882</v>
          </cell>
          <cell r="S72">
            <v>0.50582740716225771</v>
          </cell>
          <cell r="T72">
            <v>9.8023735369714201E-3</v>
          </cell>
          <cell r="U72">
            <v>0.70163476262363866</v>
          </cell>
          <cell r="V72">
            <v>0.88281646947981518</v>
          </cell>
          <cell r="W72">
            <v>0.52858491409672792</v>
          </cell>
        </row>
        <row r="75">
          <cell r="W75">
            <v>0.3822685290110866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1"/>
    </sheetNames>
    <sheetDataSet>
      <sheetData sheetId="0">
        <row r="72">
          <cell r="K72">
            <v>0.3307861722845804</v>
          </cell>
          <cell r="L72">
            <v>0.19439199921514791</v>
          </cell>
          <cell r="M72">
            <v>0.52569565061950096</v>
          </cell>
          <cell r="N72">
            <v>0.22422237057848413</v>
          </cell>
          <cell r="O72">
            <v>0.31909268244919731</v>
          </cell>
          <cell r="P72">
            <v>0.71457787490848734</v>
          </cell>
          <cell r="Q72">
            <v>0.62919454146812237</v>
          </cell>
          <cell r="R72">
            <v>0.31505940669028271</v>
          </cell>
          <cell r="S72">
            <v>0.41262189989269588</v>
          </cell>
          <cell r="T72">
            <v>1.0859531805495435E-2</v>
          </cell>
          <cell r="U72">
            <v>0.6646754071046117</v>
          </cell>
          <cell r="V72">
            <v>0.88635503513247926</v>
          </cell>
          <cell r="W72">
            <v>0.51645355660550263</v>
          </cell>
        </row>
        <row r="75">
          <cell r="W75">
            <v>0.3711419023915683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1"/>
    </sheetNames>
    <sheetDataSet>
      <sheetData sheetId="0">
        <row r="72">
          <cell r="K72">
            <v>0.31810723069151114</v>
          </cell>
          <cell r="L72">
            <v>0.19592708123796695</v>
          </cell>
          <cell r="M72">
            <v>0.46099644467870105</v>
          </cell>
          <cell r="N72">
            <v>0.2060580376666514</v>
          </cell>
          <cell r="O72">
            <v>0.42898436147760588</v>
          </cell>
          <cell r="P72">
            <v>0.57292315637496294</v>
          </cell>
          <cell r="Q72">
            <v>0.69140472969481148</v>
          </cell>
          <cell r="R72">
            <v>0.33134662131385306</v>
          </cell>
          <cell r="S72">
            <v>0.40573184940200119</v>
          </cell>
          <cell r="T72">
            <v>9.601842657540844E-3</v>
          </cell>
          <cell r="U72">
            <v>0.72588027578645298</v>
          </cell>
          <cell r="V72">
            <v>0.88159101501063197</v>
          </cell>
          <cell r="W72">
            <v>0.51202672619021405</v>
          </cell>
        </row>
        <row r="75">
          <cell r="W75">
            <v>0.36743109823860459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1"/>
    </sheetNames>
    <sheetDataSet>
      <sheetData sheetId="0">
        <row r="72">
          <cell r="K72">
            <v>0.35794878486231679</v>
          </cell>
          <cell r="L72">
            <v>0.18656529044060591</v>
          </cell>
          <cell r="M72">
            <v>0.46298084108898646</v>
          </cell>
          <cell r="N72">
            <v>0.19306444270835388</v>
          </cell>
          <cell r="O72">
            <v>0.40479478276926112</v>
          </cell>
          <cell r="P72">
            <v>0.55327311527733902</v>
          </cell>
          <cell r="Q72">
            <v>0.65544009691474148</v>
          </cell>
          <cell r="R72">
            <v>0.30820415296045278</v>
          </cell>
          <cell r="S72">
            <v>0.44420727383048136</v>
          </cell>
          <cell r="T72">
            <v>1.1477450713314715E-2</v>
          </cell>
          <cell r="U72">
            <v>0.71386194547399673</v>
          </cell>
          <cell r="V72">
            <v>0.88072034310176095</v>
          </cell>
          <cell r="W72">
            <v>0.50857577735824311</v>
          </cell>
        </row>
        <row r="75">
          <cell r="W75">
            <v>0.3718709113691005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1"/>
    </sheetNames>
    <sheetDataSet>
      <sheetData sheetId="0">
        <row r="72">
          <cell r="K72">
            <v>0.43702409111350671</v>
          </cell>
          <cell r="L72">
            <v>0.15967577423354032</v>
          </cell>
          <cell r="M72">
            <v>0.4875259685704561</v>
          </cell>
          <cell r="N72">
            <v>0.20252117330747368</v>
          </cell>
          <cell r="O72">
            <v>0.45373076698158021</v>
          </cell>
          <cell r="P72">
            <v>0.54107889472430082</v>
          </cell>
          <cell r="Q72">
            <v>0.66778285145094685</v>
          </cell>
          <cell r="R72">
            <v>0.32673646147344426</v>
          </cell>
          <cell r="S72">
            <v>0.40795461383830589</v>
          </cell>
          <cell r="T72">
            <v>1.1101778334278748E-2</v>
          </cell>
          <cell r="U72">
            <v>0.72396947781545495</v>
          </cell>
          <cell r="V72">
            <v>0.88556884359353338</v>
          </cell>
          <cell r="W72">
            <v>0.51904159591583754</v>
          </cell>
        </row>
        <row r="75">
          <cell r="W75">
            <v>0.38143347941022887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1"/>
    </sheetNames>
    <sheetDataSet>
      <sheetData sheetId="0">
        <row r="72">
          <cell r="K72">
            <v>0.42858285319634903</v>
          </cell>
          <cell r="L72">
            <v>0.14586124185677585</v>
          </cell>
          <cell r="M72">
            <v>0.5023835761295522</v>
          </cell>
          <cell r="N72">
            <v>0.20883585373993324</v>
          </cell>
          <cell r="O72">
            <v>0.4494058114607456</v>
          </cell>
          <cell r="P72">
            <v>0.55306636603153359</v>
          </cell>
          <cell r="Q72">
            <v>0.67448800112721718</v>
          </cell>
          <cell r="R72">
            <v>0.34920111276588067</v>
          </cell>
          <cell r="S72">
            <v>0.40936663079879659</v>
          </cell>
          <cell r="T72">
            <v>1.0989899703914351E-2</v>
          </cell>
          <cell r="U72">
            <v>0.69022141210143972</v>
          </cell>
          <cell r="V72">
            <v>0.89293066854020775</v>
          </cell>
          <cell r="W72">
            <v>0.52507828011161806</v>
          </cell>
        </row>
        <row r="75">
          <cell r="W75">
            <v>0.38782741207428895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EBC58-0FD5-433B-8286-2B208EB5B1F2}">
  <dimension ref="A1:P27"/>
  <sheetViews>
    <sheetView tabSelected="1" topLeftCell="K1" workbookViewId="0">
      <selection activeCell="M41" sqref="M41"/>
    </sheetView>
  </sheetViews>
  <sheetFormatPr defaultRowHeight="14.5"/>
  <cols>
    <col min="1" max="1" width="10.1796875" bestFit="1" customWidth="1"/>
    <col min="2" max="2" width="14.7265625" customWidth="1"/>
    <col min="3" max="3" width="10.81640625" customWidth="1"/>
    <col min="4" max="4" width="18.26953125" customWidth="1"/>
    <col min="5" max="5" width="13.453125" style="6" customWidth="1"/>
    <col min="6" max="6" width="13.7265625" customWidth="1"/>
    <col min="7" max="7" width="11.7265625" customWidth="1"/>
    <col min="8" max="8" width="14.81640625" customWidth="1"/>
    <col min="9" max="9" width="14" customWidth="1"/>
    <col min="10" max="11" width="13.1796875" customWidth="1"/>
    <col min="12" max="12" width="11.81640625" customWidth="1"/>
    <col min="13" max="13" width="9.26953125" bestFit="1" customWidth="1"/>
    <col min="14" max="14" width="11.26953125" customWidth="1"/>
    <col min="15" max="15" width="9.26953125" bestFit="1" customWidth="1"/>
  </cols>
  <sheetData>
    <row r="1" spans="1:16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15" customHeight="1">
      <c r="B3" s="16" t="s">
        <v>2</v>
      </c>
      <c r="C3" s="18" t="s">
        <v>3</v>
      </c>
      <c r="D3" s="18" t="s">
        <v>4</v>
      </c>
      <c r="E3" s="18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8" t="s">
        <v>10</v>
      </c>
      <c r="K3" s="18" t="s">
        <v>13</v>
      </c>
      <c r="L3" s="17" t="s">
        <v>11</v>
      </c>
      <c r="M3" s="17" t="s">
        <v>12</v>
      </c>
      <c r="N3" s="17" t="s">
        <v>0</v>
      </c>
    </row>
    <row r="4" spans="1:16" ht="29.25" customHeight="1">
      <c r="B4" s="16"/>
      <c r="C4" s="18"/>
      <c r="D4" s="18"/>
      <c r="E4" s="18"/>
      <c r="F4" s="17"/>
      <c r="G4" s="17"/>
      <c r="H4" s="17"/>
      <c r="I4" s="17"/>
      <c r="J4" s="18"/>
      <c r="K4" s="18"/>
      <c r="L4" s="17"/>
      <c r="M4" s="17"/>
      <c r="N4" s="17"/>
      <c r="O4" t="s">
        <v>1</v>
      </c>
    </row>
    <row r="5" spans="1:16" ht="16.5" customHeight="1">
      <c r="A5">
        <v>2000</v>
      </c>
      <c r="B5" s="1">
        <f>[1]Plan1!K72</f>
        <v>0.3840445676310601</v>
      </c>
      <c r="C5" s="1">
        <f>[1]Plan1!L72</f>
        <v>0.26403311276332153</v>
      </c>
      <c r="D5" s="1">
        <f>[1]Plan1!M72</f>
        <v>0.52763344829769065</v>
      </c>
      <c r="E5" s="4">
        <f>[1]Plan1!N72</f>
        <v>0.27615262450958217</v>
      </c>
      <c r="F5" s="1">
        <f>[1]Plan1!O72</f>
        <v>0.28057631234953295</v>
      </c>
      <c r="G5" s="1">
        <f>[1]Plan1!P72</f>
        <v>0.65435387428673786</v>
      </c>
      <c r="H5" s="1">
        <f>[1]Plan1!Q72</f>
        <v>0.67778637849011714</v>
      </c>
      <c r="I5" s="1">
        <f>[1]Plan1!R72</f>
        <v>0.35851144447268363</v>
      </c>
      <c r="J5" s="1">
        <f>[1]Plan1!S72</f>
        <v>0.53933303452138748</v>
      </c>
      <c r="K5" s="1">
        <f>[1]Plan1!T72</f>
        <v>9.0807674524270091E-3</v>
      </c>
      <c r="L5" s="1">
        <f>[1]Plan1!U72</f>
        <v>0.66631642832670379</v>
      </c>
      <c r="M5" s="1">
        <f>[1]Plan1!V72</f>
        <v>0.87861639411761516</v>
      </c>
      <c r="N5" s="11">
        <f>[1]Plan1!W72</f>
        <v>0.52122704390380548</v>
      </c>
      <c r="O5" s="1">
        <f>[1]Plan1!$W$75</f>
        <v>0.37695304575767918</v>
      </c>
      <c r="P5" s="7" t="s">
        <v>16</v>
      </c>
    </row>
    <row r="6" spans="1:16" ht="16.5" customHeight="1">
      <c r="A6">
        <v>2001</v>
      </c>
      <c r="B6" s="1">
        <f>[2]Plan1!K72</f>
        <v>0.38322421089651193</v>
      </c>
      <c r="C6" s="1">
        <f>[2]Plan1!L72</f>
        <v>0.24162478670186149</v>
      </c>
      <c r="D6" s="1">
        <f>[2]Plan1!M72</f>
        <v>0.51250425973056468</v>
      </c>
      <c r="E6" s="4">
        <f>[2]Plan1!N72</f>
        <v>0.24350949687239629</v>
      </c>
      <c r="F6" s="1">
        <f>[2]Plan1!O72</f>
        <v>0.32918410856749836</v>
      </c>
      <c r="G6" s="1">
        <f>[2]Plan1!P72</f>
        <v>0.65236097945668692</v>
      </c>
      <c r="H6" s="1">
        <f>[2]Plan1!Q72</f>
        <v>0.66522418932919747</v>
      </c>
      <c r="I6" s="1">
        <f>[2]Plan1!R72</f>
        <v>0.34506118983835882</v>
      </c>
      <c r="J6" s="1">
        <f>[2]Plan1!S72</f>
        <v>0.50582740716225771</v>
      </c>
      <c r="K6" s="1">
        <f>[2]Plan1!T72</f>
        <v>9.8023735369714201E-3</v>
      </c>
      <c r="L6" s="1">
        <f>[2]Plan1!U72</f>
        <v>0.70163476262363866</v>
      </c>
      <c r="M6" s="1">
        <f>[2]Plan1!V72</f>
        <v>0.88281646947981518</v>
      </c>
      <c r="N6" s="11">
        <f>[2]Plan1!W72</f>
        <v>0.52858491409672792</v>
      </c>
      <c r="O6" s="2">
        <f>[2]Plan1!$W$75</f>
        <v>0.3822685290110866</v>
      </c>
      <c r="P6" s="7">
        <f t="shared" ref="P6:P26" si="0">(N6-O6)*100</f>
        <v>14.631638508564132</v>
      </c>
    </row>
    <row r="7" spans="1:16" ht="16.5" customHeight="1">
      <c r="A7">
        <v>2002</v>
      </c>
      <c r="B7" s="1">
        <f>[3]Plan1!K72</f>
        <v>0.3307861722845804</v>
      </c>
      <c r="C7" s="1">
        <f>[3]Plan1!L72</f>
        <v>0.19439199921514791</v>
      </c>
      <c r="D7" s="1">
        <f>[3]Plan1!M72</f>
        <v>0.52569565061950096</v>
      </c>
      <c r="E7" s="4">
        <f>[3]Plan1!N72</f>
        <v>0.22422237057848413</v>
      </c>
      <c r="F7" s="1">
        <f>[3]Plan1!O72</f>
        <v>0.31909268244919731</v>
      </c>
      <c r="G7" s="1">
        <f>[3]Plan1!P72</f>
        <v>0.71457787490848734</v>
      </c>
      <c r="H7" s="1">
        <f>[3]Plan1!Q72</f>
        <v>0.62919454146812237</v>
      </c>
      <c r="I7" s="1">
        <f>[3]Plan1!R72</f>
        <v>0.31505940669028271</v>
      </c>
      <c r="J7" s="1">
        <f>[3]Plan1!S72</f>
        <v>0.41262189989269588</v>
      </c>
      <c r="K7" s="1">
        <f>[3]Plan1!T72</f>
        <v>1.0859531805495435E-2</v>
      </c>
      <c r="L7" s="1">
        <f>[3]Plan1!U72</f>
        <v>0.6646754071046117</v>
      </c>
      <c r="M7" s="1">
        <f>[3]Plan1!V72</f>
        <v>0.88635503513247926</v>
      </c>
      <c r="N7" s="11">
        <f>[3]Plan1!W72</f>
        <v>0.51645355660550263</v>
      </c>
      <c r="O7" s="3">
        <f>[3]Plan1!$W$75</f>
        <v>0.3711419023915683</v>
      </c>
      <c r="P7" s="7">
        <f t="shared" si="0"/>
        <v>14.531165421393432</v>
      </c>
    </row>
    <row r="8" spans="1:16">
      <c r="A8">
        <v>2003</v>
      </c>
      <c r="B8" s="2">
        <f>[4]Plan1!K72</f>
        <v>0.31810723069151114</v>
      </c>
      <c r="C8" s="2">
        <f>[4]Plan1!L72</f>
        <v>0.19592708123796695</v>
      </c>
      <c r="D8" s="2">
        <f>[4]Plan1!M72</f>
        <v>0.46099644467870105</v>
      </c>
      <c r="E8" s="5">
        <f>[4]Plan1!N72</f>
        <v>0.2060580376666514</v>
      </c>
      <c r="F8" s="2">
        <f>[4]Plan1!O72</f>
        <v>0.42898436147760588</v>
      </c>
      <c r="G8" s="2">
        <f>[4]Plan1!P72</f>
        <v>0.57292315637496294</v>
      </c>
      <c r="H8" s="2">
        <f>[4]Plan1!Q72</f>
        <v>0.69140472969481148</v>
      </c>
      <c r="I8" s="2">
        <f>[4]Plan1!R72</f>
        <v>0.33134662131385306</v>
      </c>
      <c r="J8" s="2">
        <f>[4]Plan1!S72</f>
        <v>0.40573184940200119</v>
      </c>
      <c r="K8" s="2">
        <f>[4]Plan1!T72</f>
        <v>9.601842657540844E-3</v>
      </c>
      <c r="L8" s="2">
        <f>[4]Plan1!U72</f>
        <v>0.72588027578645298</v>
      </c>
      <c r="M8" s="2">
        <f>[4]Plan1!V72</f>
        <v>0.88159101501063197</v>
      </c>
      <c r="N8" s="12">
        <f>[4]Plan1!W72</f>
        <v>0.51202672619021405</v>
      </c>
      <c r="O8" s="2">
        <f>[4]Plan1!$W$75</f>
        <v>0.36743109823860459</v>
      </c>
      <c r="P8" s="7">
        <f t="shared" si="0"/>
        <v>14.459562795160947</v>
      </c>
    </row>
    <row r="9" spans="1:16" ht="16.5" customHeight="1">
      <c r="A9">
        <v>2004</v>
      </c>
      <c r="B9" s="2">
        <f>[5]Plan1!K72</f>
        <v>0.35794878486231679</v>
      </c>
      <c r="C9" s="2">
        <f>[5]Plan1!L72</f>
        <v>0.18656529044060591</v>
      </c>
      <c r="D9" s="2">
        <f>[5]Plan1!M72</f>
        <v>0.46298084108898646</v>
      </c>
      <c r="E9" s="5">
        <f>[5]Plan1!N72</f>
        <v>0.19306444270835388</v>
      </c>
      <c r="F9" s="2">
        <f>[5]Plan1!O72</f>
        <v>0.40479478276926112</v>
      </c>
      <c r="G9" s="2">
        <f>[5]Plan1!P72</f>
        <v>0.55327311527733902</v>
      </c>
      <c r="H9" s="2">
        <f>[5]Plan1!Q72</f>
        <v>0.65544009691474148</v>
      </c>
      <c r="I9" s="2">
        <f>[5]Plan1!R72</f>
        <v>0.30820415296045278</v>
      </c>
      <c r="J9" s="2">
        <f>[5]Plan1!S72</f>
        <v>0.44420727383048136</v>
      </c>
      <c r="K9" s="2">
        <f>[5]Plan1!T72</f>
        <v>1.1477450713314715E-2</v>
      </c>
      <c r="L9" s="2">
        <f>[5]Plan1!U72</f>
        <v>0.71386194547399673</v>
      </c>
      <c r="M9" s="2">
        <f>[5]Plan1!V72</f>
        <v>0.88072034310176095</v>
      </c>
      <c r="N9" s="12">
        <f>[5]Plan1!W72</f>
        <v>0.50857577735824311</v>
      </c>
      <c r="O9" s="2">
        <f>[5]Plan1!$W$75</f>
        <v>0.3718709113691005</v>
      </c>
      <c r="P9" s="7">
        <f t="shared" si="0"/>
        <v>13.670486598914261</v>
      </c>
    </row>
    <row r="10" spans="1:16" ht="16.5" customHeight="1">
      <c r="A10">
        <v>2005</v>
      </c>
      <c r="B10" s="2">
        <f>[6]Plan1!K72</f>
        <v>0.43702409111350671</v>
      </c>
      <c r="C10" s="2">
        <f>[6]Plan1!L72</f>
        <v>0.15967577423354032</v>
      </c>
      <c r="D10" s="2">
        <f>[6]Plan1!M72</f>
        <v>0.4875259685704561</v>
      </c>
      <c r="E10" s="5">
        <f>[6]Plan1!N72</f>
        <v>0.20252117330747368</v>
      </c>
      <c r="F10" s="2">
        <f>[6]Plan1!O72</f>
        <v>0.45373076698158021</v>
      </c>
      <c r="G10" s="2">
        <f>[6]Plan1!P72</f>
        <v>0.54107889472430082</v>
      </c>
      <c r="H10" s="2">
        <f>[6]Plan1!Q72</f>
        <v>0.66778285145094685</v>
      </c>
      <c r="I10" s="2">
        <f>[6]Plan1!R72</f>
        <v>0.32673646147344426</v>
      </c>
      <c r="J10" s="2">
        <f>[6]Plan1!S72</f>
        <v>0.40795461383830589</v>
      </c>
      <c r="K10" s="2">
        <f>[6]Plan1!T72</f>
        <v>1.1101778334278748E-2</v>
      </c>
      <c r="L10" s="2">
        <f>[6]Plan1!U72</f>
        <v>0.72396947781545495</v>
      </c>
      <c r="M10" s="2">
        <f>[6]Plan1!V72</f>
        <v>0.88556884359353338</v>
      </c>
      <c r="N10" s="12">
        <f>[6]Plan1!W72</f>
        <v>0.51904159591583754</v>
      </c>
      <c r="O10" s="2">
        <f>[6]Plan1!$W$75</f>
        <v>0.38143347941022887</v>
      </c>
      <c r="P10" s="7">
        <f t="shared" si="0"/>
        <v>13.760811650560868</v>
      </c>
    </row>
    <row r="11" spans="1:16" ht="16.5" customHeight="1">
      <c r="A11">
        <v>2006</v>
      </c>
      <c r="B11" s="2">
        <f>[7]Plan1!K72</f>
        <v>0.42858285319634903</v>
      </c>
      <c r="C11" s="2">
        <f>[7]Plan1!L72</f>
        <v>0.14586124185677585</v>
      </c>
      <c r="D11" s="2">
        <f>[7]Plan1!M72</f>
        <v>0.5023835761295522</v>
      </c>
      <c r="E11" s="5">
        <f>[7]Plan1!N72</f>
        <v>0.20883585373993324</v>
      </c>
      <c r="F11" s="2">
        <f>[7]Plan1!O72</f>
        <v>0.4494058114607456</v>
      </c>
      <c r="G11" s="2">
        <f>[7]Plan1!P72</f>
        <v>0.55306636603153359</v>
      </c>
      <c r="H11" s="2">
        <f>[7]Plan1!Q72</f>
        <v>0.67448800112721718</v>
      </c>
      <c r="I11" s="2">
        <f>[7]Plan1!R72</f>
        <v>0.34920111276588067</v>
      </c>
      <c r="J11" s="2">
        <f>[7]Plan1!S72</f>
        <v>0.40936663079879659</v>
      </c>
      <c r="K11" s="2">
        <f>[7]Plan1!T72</f>
        <v>1.0989899703914351E-2</v>
      </c>
      <c r="L11" s="2">
        <f>[7]Plan1!U72</f>
        <v>0.69022141210143972</v>
      </c>
      <c r="M11" s="2">
        <f>[7]Plan1!V72</f>
        <v>0.89293066854020775</v>
      </c>
      <c r="N11" s="12">
        <f>[7]Plan1!W72</f>
        <v>0.52507828011161806</v>
      </c>
      <c r="O11" s="2">
        <f>[7]Plan1!$W$75</f>
        <v>0.38782741207428895</v>
      </c>
      <c r="P11" s="7">
        <f t="shared" si="0"/>
        <v>13.725086803732911</v>
      </c>
    </row>
    <row r="12" spans="1:16" ht="16.5" customHeight="1">
      <c r="A12">
        <v>2007</v>
      </c>
      <c r="B12" s="2">
        <v>0.37643396706517057</v>
      </c>
      <c r="C12" s="2">
        <v>0.17667148597879045</v>
      </c>
      <c r="D12" s="2">
        <v>0.50423557721047674</v>
      </c>
      <c r="E12" s="5">
        <v>0.20657460464610811</v>
      </c>
      <c r="F12" s="2">
        <v>0.44650813438381065</v>
      </c>
      <c r="G12" s="2">
        <v>0.53711394154427294</v>
      </c>
      <c r="H12" s="2">
        <v>0.63527834655725268</v>
      </c>
      <c r="I12" s="2">
        <v>0.35848745625549</v>
      </c>
      <c r="J12" s="2">
        <v>0.39547848216154863</v>
      </c>
      <c r="K12" s="2">
        <v>1.2011296866647337E-2</v>
      </c>
      <c r="L12" s="2">
        <v>0.69737746451167382</v>
      </c>
      <c r="M12" s="2">
        <v>0.90024210811536198</v>
      </c>
      <c r="N12" s="12">
        <v>0.52598665608887973</v>
      </c>
      <c r="O12" s="2">
        <v>0.38872332470157739</v>
      </c>
      <c r="P12" s="7">
        <f t="shared" si="0"/>
        <v>13.726333138730235</v>
      </c>
    </row>
    <row r="13" spans="1:16">
      <c r="A13">
        <v>2008</v>
      </c>
      <c r="B13" s="2">
        <v>0.34814860032453232</v>
      </c>
      <c r="C13" s="2">
        <v>0.14629023223400614</v>
      </c>
      <c r="D13" s="2">
        <v>0.51260076605426463</v>
      </c>
      <c r="E13" s="5">
        <v>0.23660054023620136</v>
      </c>
      <c r="F13" s="2">
        <v>0.53310790200270619</v>
      </c>
      <c r="G13" s="2">
        <v>0.51143721158668742</v>
      </c>
      <c r="H13" s="2">
        <v>0.6264007802983349</v>
      </c>
      <c r="I13" s="2">
        <v>0.37549253935014215</v>
      </c>
      <c r="J13" s="2">
        <v>0.43303752141101154</v>
      </c>
      <c r="K13" s="2">
        <v>1.2345730414829269E-2</v>
      </c>
      <c r="L13" s="2">
        <v>0.70302218991437448</v>
      </c>
      <c r="M13" s="2">
        <v>0.90275958045898586</v>
      </c>
      <c r="N13" s="12">
        <v>0.53355090094010238</v>
      </c>
      <c r="O13" s="2">
        <v>0.39641603315267709</v>
      </c>
      <c r="P13" s="7">
        <f t="shared" si="0"/>
        <v>13.713486778742528</v>
      </c>
    </row>
    <row r="14" spans="1:16" ht="16.5" customHeight="1">
      <c r="A14">
        <v>2009</v>
      </c>
      <c r="B14" s="2">
        <v>0.34190299549196845</v>
      </c>
      <c r="C14" s="2">
        <v>0.26327576417096804</v>
      </c>
      <c r="D14" s="2">
        <v>0.54428156675496353</v>
      </c>
      <c r="E14" s="5">
        <v>0.24130030456524151</v>
      </c>
      <c r="F14" s="2">
        <v>0.50984265399190554</v>
      </c>
      <c r="G14" s="2">
        <v>0.50531316624719036</v>
      </c>
      <c r="H14" s="2">
        <v>0.64342209332927291</v>
      </c>
      <c r="I14" s="2">
        <v>0.38973660927459469</v>
      </c>
      <c r="J14" s="2">
        <v>0.42047057172841995</v>
      </c>
      <c r="K14" s="2">
        <v>1.2308462552858704E-2</v>
      </c>
      <c r="L14" s="2">
        <v>0.69016667560631584</v>
      </c>
      <c r="M14" s="2">
        <v>0.90522439666846177</v>
      </c>
      <c r="N14" s="12">
        <v>0.54673690008874443</v>
      </c>
      <c r="O14" s="2">
        <v>0.41148464227257991</v>
      </c>
      <c r="P14" s="7">
        <f t="shared" si="0"/>
        <v>13.525225781616451</v>
      </c>
    </row>
    <row r="15" spans="1:16">
      <c r="A15">
        <v>2010</v>
      </c>
      <c r="B15" s="2">
        <v>0.34317207427768009</v>
      </c>
      <c r="C15" s="2">
        <v>0.183676567153991</v>
      </c>
      <c r="D15" s="2">
        <v>0.55424613597380035</v>
      </c>
      <c r="E15" s="5">
        <v>0.22090485944262964</v>
      </c>
      <c r="F15" s="2">
        <v>0.4799620608809102</v>
      </c>
      <c r="G15" s="2">
        <v>0.52265137222051217</v>
      </c>
      <c r="H15" s="2">
        <v>0.5959121993911406</v>
      </c>
      <c r="I15" s="2">
        <v>0.40237676793396643</v>
      </c>
      <c r="J15" s="2">
        <v>0.40499366176985968</v>
      </c>
      <c r="K15" s="2">
        <v>1.4410154123498164E-2</v>
      </c>
      <c r="L15" s="2">
        <v>0.69407441475740494</v>
      </c>
      <c r="M15" s="2">
        <v>0.90577396833660251</v>
      </c>
      <c r="N15" s="12">
        <v>0.53902008093320686</v>
      </c>
      <c r="O15" s="2">
        <v>0.40905101094215363</v>
      </c>
      <c r="P15" s="7">
        <f t="shared" si="0"/>
        <v>12.996906999105324</v>
      </c>
    </row>
    <row r="16" spans="1:16">
      <c r="A16">
        <v>2011</v>
      </c>
      <c r="B16" s="2">
        <v>0.30432161417145448</v>
      </c>
      <c r="C16" s="2">
        <v>0.15870114545413661</v>
      </c>
      <c r="D16" s="2">
        <v>0.61121999989166587</v>
      </c>
      <c r="E16" s="5">
        <v>0.23391468591034634</v>
      </c>
      <c r="F16" s="2">
        <v>0.51141836892735204</v>
      </c>
      <c r="G16" s="2">
        <v>0.52485230599889754</v>
      </c>
      <c r="H16" s="2">
        <v>0.59411241185656483</v>
      </c>
      <c r="I16" s="2">
        <v>0.42822921464941466</v>
      </c>
      <c r="J16" s="2">
        <v>0.41296182669235182</v>
      </c>
      <c r="K16" s="2">
        <v>1.5940201612697449E-2</v>
      </c>
      <c r="L16" s="2">
        <v>0.69688751554217943</v>
      </c>
      <c r="M16" s="2">
        <v>0.90480370665770438</v>
      </c>
      <c r="N16" s="13">
        <v>0.54489073848319136</v>
      </c>
      <c r="O16" s="2">
        <v>0.41815723920238329</v>
      </c>
      <c r="P16" s="7">
        <f t="shared" si="0"/>
        <v>12.673349928080807</v>
      </c>
    </row>
    <row r="17" spans="1:16">
      <c r="A17">
        <v>2012</v>
      </c>
      <c r="B17" s="2">
        <v>0.30273807522571167</v>
      </c>
      <c r="C17" s="2">
        <v>0.15024160984429338</v>
      </c>
      <c r="D17" s="2">
        <v>0.67803642455091195</v>
      </c>
      <c r="E17" s="5">
        <v>0.25735111268144883</v>
      </c>
      <c r="F17" s="2">
        <v>0.53412417457047268</v>
      </c>
      <c r="G17" s="2">
        <v>0.52932090270006305</v>
      </c>
      <c r="H17" s="2">
        <v>0.61583304053599641</v>
      </c>
      <c r="I17" s="2">
        <v>0.43611517859091431</v>
      </c>
      <c r="J17" s="2">
        <v>0.427300619339746</v>
      </c>
      <c r="K17" s="2">
        <v>1.4986117027345815E-2</v>
      </c>
      <c r="L17" s="2">
        <v>0.68504617823340719</v>
      </c>
      <c r="M17" s="2">
        <v>0.90333245923560923</v>
      </c>
      <c r="N17" s="13">
        <v>0.55328819497882376</v>
      </c>
      <c r="O17" s="2">
        <v>0.4269966689501179</v>
      </c>
      <c r="P17" s="7">
        <f t="shared" si="0"/>
        <v>12.629152602870587</v>
      </c>
    </row>
    <row r="18" spans="1:16">
      <c r="A18">
        <v>2013</v>
      </c>
      <c r="B18" s="2">
        <v>0.27941493888387164</v>
      </c>
      <c r="C18" s="2">
        <v>0.16835170123055593</v>
      </c>
      <c r="D18" s="2">
        <v>0.68233935905358434</v>
      </c>
      <c r="E18" s="5">
        <v>0.31487418580707716</v>
      </c>
      <c r="F18" s="2">
        <v>0.5473307382678444</v>
      </c>
      <c r="G18" s="2">
        <v>0.52619441757588492</v>
      </c>
      <c r="H18" s="2">
        <v>0.61047652594956459</v>
      </c>
      <c r="I18" s="2">
        <v>0.44474446711661059</v>
      </c>
      <c r="J18" s="2">
        <v>0.44275221129898007</v>
      </c>
      <c r="K18" s="2">
        <v>1.3671085909891877E-2</v>
      </c>
      <c r="L18" s="2">
        <v>0.67186582391654315</v>
      </c>
      <c r="M18" s="2">
        <v>0.90591098477995458</v>
      </c>
      <c r="N18" s="13">
        <v>0.55757140019960594</v>
      </c>
      <c r="O18" s="2">
        <v>0.4269966689501179</v>
      </c>
      <c r="P18" s="7">
        <f t="shared" si="0"/>
        <v>13.057473124948803</v>
      </c>
    </row>
    <row r="19" spans="1:16">
      <c r="A19">
        <v>2014</v>
      </c>
      <c r="B19" s="2">
        <v>0.28546047163972327</v>
      </c>
      <c r="C19" s="2">
        <v>0.19190552554532966</v>
      </c>
      <c r="D19" s="2">
        <v>0.67171717681955934</v>
      </c>
      <c r="E19" s="5">
        <v>0.33624903806283912</v>
      </c>
      <c r="F19" s="2">
        <v>0.55166326738366755</v>
      </c>
      <c r="G19" s="2">
        <v>0.52410870517621999</v>
      </c>
      <c r="H19" s="2">
        <v>0.59929139954298838</v>
      </c>
      <c r="I19" s="2">
        <v>0.46366959890696829</v>
      </c>
      <c r="J19" s="2">
        <v>0.40605810961279987</v>
      </c>
      <c r="K19" s="2">
        <v>1.2912364867191018E-2</v>
      </c>
      <c r="L19" s="2">
        <v>0.6624285254116723</v>
      </c>
      <c r="M19" s="2">
        <v>0.90425779375324433</v>
      </c>
      <c r="N19" s="13">
        <v>0.55556886052299748</v>
      </c>
      <c r="O19" s="2">
        <v>0.42752541792130083</v>
      </c>
      <c r="P19" s="7">
        <f t="shared" si="0"/>
        <v>12.804344260169664</v>
      </c>
    </row>
    <row r="20" spans="1:16">
      <c r="A20">
        <v>2015</v>
      </c>
      <c r="B20" s="2">
        <v>0.28621850207036931</v>
      </c>
      <c r="C20" s="2">
        <v>0.29707267832916801</v>
      </c>
      <c r="D20" s="2">
        <v>0.64745874023814254</v>
      </c>
      <c r="E20" s="5">
        <v>0.2712332694391848</v>
      </c>
      <c r="F20" s="2">
        <v>0.54221293160294759</v>
      </c>
      <c r="G20" s="2">
        <v>0.55916215574948136</v>
      </c>
      <c r="H20" s="2">
        <v>0.63668665631624344</v>
      </c>
      <c r="I20" s="2">
        <v>0.48568694544194946</v>
      </c>
      <c r="J20" s="2">
        <v>0.39446896072603016</v>
      </c>
      <c r="K20" s="2">
        <v>1.3578299166783856E-2</v>
      </c>
      <c r="L20" s="2">
        <v>0.69221611744026113</v>
      </c>
      <c r="M20" s="2">
        <v>0.90093576351053029</v>
      </c>
      <c r="N20" s="13">
        <v>0.56847987888421758</v>
      </c>
      <c r="O20" s="2">
        <v>0.43891261246450247</v>
      </c>
      <c r="P20" s="7">
        <f t="shared" si="0"/>
        <v>12.95672664197151</v>
      </c>
    </row>
    <row r="21" spans="1:16">
      <c r="A21">
        <v>2016</v>
      </c>
      <c r="B21" s="2">
        <v>0.26998987426413634</v>
      </c>
      <c r="C21" s="2">
        <v>0.59248917615676622</v>
      </c>
      <c r="D21" s="2">
        <v>0.61241137456695194</v>
      </c>
      <c r="E21" s="5">
        <v>0.26603767461067301</v>
      </c>
      <c r="F21" s="2">
        <v>0.5171115219318545</v>
      </c>
      <c r="G21" s="2">
        <v>0.57817433434154231</v>
      </c>
      <c r="H21" s="2">
        <v>0.64218254621868032</v>
      </c>
      <c r="I21" s="2">
        <v>0.5016998235187905</v>
      </c>
      <c r="J21" s="2">
        <v>0.37007696448441441</v>
      </c>
      <c r="K21" s="2">
        <v>1.3782213581531458E-2</v>
      </c>
      <c r="L21" s="2">
        <v>0.69865998741792779</v>
      </c>
      <c r="M21" s="2">
        <v>0.896186837452559</v>
      </c>
      <c r="N21" s="13">
        <v>0.56751921325155819</v>
      </c>
      <c r="O21" s="2">
        <v>0.43699701946565817</v>
      </c>
      <c r="P21" s="7">
        <f t="shared" si="0"/>
        <v>13.052219378590003</v>
      </c>
    </row>
    <row r="22" spans="1:16">
      <c r="A22">
        <v>2017</v>
      </c>
      <c r="B22" s="2">
        <v>0.28760511801095773</v>
      </c>
      <c r="C22" s="2">
        <v>0.3020806315783503</v>
      </c>
      <c r="D22" s="2">
        <v>0.60324288060732867</v>
      </c>
      <c r="E22" s="5">
        <v>0.26265216543145331</v>
      </c>
      <c r="F22" s="2">
        <v>0.5490281209951301</v>
      </c>
      <c r="G22" s="2">
        <v>0.56814381723846263</v>
      </c>
      <c r="H22" s="2">
        <v>0.640925982055217</v>
      </c>
      <c r="I22" s="2">
        <v>0.48208243184640409</v>
      </c>
      <c r="J22" s="2">
        <v>0.38084120177396835</v>
      </c>
      <c r="K22" s="2">
        <v>1.4755702526031728E-2</v>
      </c>
      <c r="L22" s="2">
        <v>0.70514528424901224</v>
      </c>
      <c r="M22" s="2">
        <v>0.89680261744798817</v>
      </c>
      <c r="N22" s="14">
        <v>0.56458438338654626</v>
      </c>
      <c r="O22" s="2">
        <v>0.43307240859516616</v>
      </c>
      <c r="P22" s="7">
        <f t="shared" si="0"/>
        <v>13.151197479138011</v>
      </c>
    </row>
    <row r="23" spans="1:16">
      <c r="A23">
        <v>2018</v>
      </c>
      <c r="B23" s="2">
        <v>0.28063392779290852</v>
      </c>
      <c r="C23" s="2">
        <v>0.17505786146304292</v>
      </c>
      <c r="D23" s="2">
        <v>0.59768658972648625</v>
      </c>
      <c r="E23" s="5">
        <v>0.26213147116016483</v>
      </c>
      <c r="F23" s="2">
        <v>0.55098357107717066</v>
      </c>
      <c r="G23" s="2">
        <v>0.56648092239755299</v>
      </c>
      <c r="H23" s="2">
        <v>0.60205277053795403</v>
      </c>
      <c r="I23" s="2">
        <v>0.4835853964657113</v>
      </c>
      <c r="J23" s="2">
        <v>0.39333600930486207</v>
      </c>
      <c r="K23" s="2">
        <v>1.3572190748481283E-2</v>
      </c>
      <c r="L23" s="2">
        <v>0.71216305303253791</v>
      </c>
      <c r="M23" s="2">
        <v>0.89774867632499034</v>
      </c>
      <c r="N23" s="14">
        <v>0.55770198185934949</v>
      </c>
      <c r="O23" s="2">
        <v>0.42637539231115446</v>
      </c>
      <c r="P23" s="7">
        <f t="shared" si="0"/>
        <v>13.132658954819505</v>
      </c>
    </row>
    <row r="24" spans="1:16">
      <c r="A24">
        <v>2019</v>
      </c>
      <c r="B24" s="2">
        <v>0.27870682475746028</v>
      </c>
      <c r="C24" s="2">
        <v>0.15678136150915659</v>
      </c>
      <c r="D24" s="2">
        <v>0.59928533472378953</v>
      </c>
      <c r="E24" s="5">
        <v>0.23676363621940885</v>
      </c>
      <c r="F24" s="2">
        <v>0.5728473475218937</v>
      </c>
      <c r="G24" s="2">
        <v>0.56575208468697846</v>
      </c>
      <c r="H24" s="2">
        <v>0.60115962228127562</v>
      </c>
      <c r="I24" s="2">
        <v>0.49349563192536217</v>
      </c>
      <c r="J24" s="2">
        <v>0.39288812442835785</v>
      </c>
      <c r="K24" s="2">
        <v>1.4283992207621813E-2</v>
      </c>
      <c r="L24" s="2">
        <v>0.70713038289484731</v>
      </c>
      <c r="M24" s="2">
        <v>0.8952608781736765</v>
      </c>
      <c r="N24" s="15">
        <v>0.55536785140844214</v>
      </c>
      <c r="O24" s="2">
        <v>0.42422636833591937</v>
      </c>
      <c r="P24" s="7">
        <f t="shared" si="0"/>
        <v>13.114148307252277</v>
      </c>
    </row>
    <row r="25" spans="1:16">
      <c r="A25">
        <v>2020</v>
      </c>
      <c r="B25" s="2">
        <v>0.1905632042523393</v>
      </c>
      <c r="C25" s="2">
        <v>0.16047013692656084</v>
      </c>
      <c r="D25" s="2">
        <v>0.54841292872137504</v>
      </c>
      <c r="E25" s="5">
        <v>0.2037746363516294</v>
      </c>
      <c r="F25" s="2">
        <v>0.51249551544917671</v>
      </c>
      <c r="G25" s="2">
        <v>0.53892289702610729</v>
      </c>
      <c r="H25" s="2">
        <v>0.58518813724438601</v>
      </c>
      <c r="I25" s="2">
        <v>0.46949138547352071</v>
      </c>
      <c r="J25" s="2">
        <v>0.40166667117180993</v>
      </c>
      <c r="K25" s="2">
        <v>1.3849052378193198E-2</v>
      </c>
      <c r="L25" s="2">
        <v>0.709630661913211</v>
      </c>
      <c r="M25" s="2">
        <v>0.89715668323306308</v>
      </c>
      <c r="N25" s="15">
        <v>0.53054774687784079</v>
      </c>
      <c r="O25" s="2">
        <v>0.39709605496438444</v>
      </c>
      <c r="P25" s="7">
        <f t="shared" si="0"/>
        <v>13.345169191345635</v>
      </c>
    </row>
    <row r="26" spans="1:16">
      <c r="A26">
        <v>2021</v>
      </c>
      <c r="B26" s="2">
        <v>0.16275540147018164</v>
      </c>
      <c r="C26" s="2">
        <v>8.2977277040190117E-2</v>
      </c>
      <c r="D26" s="2">
        <v>0.47615555747107158</v>
      </c>
      <c r="E26" s="5">
        <v>0.20629095933814262</v>
      </c>
      <c r="F26" s="2">
        <v>0.58689107669002472</v>
      </c>
      <c r="G26" s="2">
        <v>0.53034267086253661</v>
      </c>
      <c r="H26" s="2">
        <v>0.56700174271021331</v>
      </c>
      <c r="I26" s="2">
        <v>0.49366345134059536</v>
      </c>
      <c r="J26" s="2">
        <v>0.45318023303611293</v>
      </c>
      <c r="K26" s="2">
        <v>1.3864296869483411E-2</v>
      </c>
      <c r="L26" s="2">
        <v>0.68153362475264712</v>
      </c>
      <c r="M26" s="2">
        <v>0.88347159372446582</v>
      </c>
      <c r="N26" s="15">
        <v>0.49988254336010191</v>
      </c>
      <c r="O26" s="2">
        <v>0.37840165184433727</v>
      </c>
      <c r="P26" s="7">
        <f t="shared" si="0"/>
        <v>12.148089151576464</v>
      </c>
    </row>
    <row r="27" spans="1:16">
      <c r="A27" s="8" t="s">
        <v>15</v>
      </c>
      <c r="B27" s="9">
        <f t="shared" ref="B27:M27" si="1">AVERAGE(B5:B26)</f>
        <v>0.317171977289741</v>
      </c>
      <c r="C27" s="9">
        <f t="shared" si="1"/>
        <v>0.20882374732111481</v>
      </c>
      <c r="D27" s="9">
        <f t="shared" si="1"/>
        <v>0.56013866370362841</v>
      </c>
      <c r="E27" s="9">
        <f t="shared" si="1"/>
        <v>0.24140987014933743</v>
      </c>
      <c r="F27" s="9">
        <f t="shared" si="1"/>
        <v>0.48233164598783129</v>
      </c>
      <c r="G27" s="9">
        <f t="shared" si="1"/>
        <v>0.56043659847329264</v>
      </c>
      <c r="H27" s="9">
        <f t="shared" si="1"/>
        <v>0.62987477469546538</v>
      </c>
      <c r="I27" s="9">
        <f t="shared" si="1"/>
        <v>0.41103078580024499</v>
      </c>
      <c r="J27" s="9">
        <f t="shared" si="1"/>
        <v>0.4206615399266454</v>
      </c>
      <c r="K27" s="9">
        <f t="shared" si="1"/>
        <v>1.2690218411683133E-2</v>
      </c>
      <c r="L27" s="9">
        <f t="shared" si="1"/>
        <v>0.69517761858301419</v>
      </c>
      <c r="M27" s="9">
        <f t="shared" si="1"/>
        <v>0.89493030985678357</v>
      </c>
      <c r="N27" s="9">
        <f>AVERAGE(N5:N26)</f>
        <v>0.53780387388388884</v>
      </c>
      <c r="O27" s="9">
        <f t="shared" ref="O27" si="2">AVERAGE(O5:O26)</f>
        <v>0.40360722237848118</v>
      </c>
      <c r="P27" s="10">
        <f>(AVERAGE(P5:P26)/100)*100</f>
        <v>13.371677785584971</v>
      </c>
    </row>
  </sheetData>
  <mergeCells count="14">
    <mergeCell ref="A1:O2"/>
    <mergeCell ref="N3:N4"/>
    <mergeCell ref="F3:F4"/>
    <mergeCell ref="G3:G4"/>
    <mergeCell ref="H3:H4"/>
    <mergeCell ref="I3:I4"/>
    <mergeCell ref="J3:J4"/>
    <mergeCell ref="K3:K4"/>
    <mergeCell ref="L3:L4"/>
    <mergeCell ref="M3:M4"/>
    <mergeCell ref="E3:E4"/>
    <mergeCell ref="B3:B4"/>
    <mergeCell ref="C3:C4"/>
    <mergeCell ref="D3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Monteiro Considera</dc:creator>
  <cp:lastModifiedBy>Fernando Olavo Junqueira Dantas</cp:lastModifiedBy>
  <dcterms:created xsi:type="dcterms:W3CDTF">2024-02-08T17:34:34Z</dcterms:created>
  <dcterms:modified xsi:type="dcterms:W3CDTF">2024-04-16T22:11:38Z</dcterms:modified>
</cp:coreProperties>
</file>