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Dantas\Documents\Modelos Personalizados do Office\Fernando\VidaNovaProfAbril13-9Maio18\BlogNovoIbre\2020 -Semanas\2- 8 a 15 Janeiro 20\"/>
    </mc:Choice>
  </mc:AlternateContent>
  <xr:revisionPtr revIDLastSave="0" documentId="8_{6FF93562-B225-493B-8195-9E52A50C83CF}" xr6:coauthVersionLast="45" xr6:coauthVersionMax="45" xr10:uidLastSave="{00000000-0000-0000-0000-000000000000}"/>
  <bookViews>
    <workbookView xWindow="-110" yWindow="-110" windowWidth="19420" windowHeight="10420" firstSheet="3" activeTab="7" xr2:uid="{00000000-000D-0000-FFFF-FFFF00000000}"/>
  </bookViews>
  <sheets>
    <sheet name="Gráfico5 Bottom 50" sheetId="10" r:id="rId1"/>
    <sheet name="Gráfico Middle 40" sheetId="12" r:id="rId2"/>
    <sheet name="Gráfico Top 10" sheetId="13" r:id="rId3"/>
    <sheet name="Gráfico Top 1" sheetId="11" r:id="rId4"/>
    <sheet name="Gráfico Upper middle 9" sheetId="9" r:id="rId5"/>
    <sheet name="Tabelas no texto" sheetId="14" r:id="rId6"/>
    <sheet name="Resumo 1" sheetId="2" r:id="rId7"/>
    <sheet name="WID_Data_09122019-004714" sheetId="1" r:id="rId8"/>
    <sheet name="FMI Crescimento do PIB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4" l="1"/>
  <c r="C13" i="14"/>
  <c r="C14" i="14"/>
  <c r="C11" i="14"/>
  <c r="B12" i="14"/>
  <c r="B13" i="14"/>
  <c r="B14" i="14"/>
  <c r="B11" i="14"/>
  <c r="G8" i="14"/>
  <c r="D8" i="14"/>
  <c r="J11" i="15"/>
  <c r="V8" i="15"/>
  <c r="U8" i="15"/>
  <c r="T8" i="15"/>
  <c r="S8" i="15"/>
  <c r="R8" i="15"/>
  <c r="Q8" i="15"/>
  <c r="P8" i="15"/>
  <c r="O8" i="15"/>
  <c r="N8" i="15"/>
  <c r="M8" i="15"/>
  <c r="L8" i="15"/>
  <c r="K8" i="15"/>
  <c r="V7" i="15"/>
  <c r="U7" i="15"/>
  <c r="T7" i="15"/>
  <c r="S7" i="15"/>
  <c r="R7" i="15"/>
  <c r="Q7" i="15"/>
  <c r="P7" i="15"/>
  <c r="O7" i="15"/>
  <c r="N7" i="15"/>
  <c r="J10" i="15" s="1"/>
  <c r="M7" i="15"/>
  <c r="L7" i="15"/>
  <c r="K7" i="15"/>
  <c r="J8" i="15"/>
  <c r="J7" i="15"/>
  <c r="F6" i="14"/>
  <c r="F5" i="14"/>
  <c r="F4" i="14"/>
  <c r="F3" i="14"/>
  <c r="G3" i="14" s="1"/>
  <c r="E6" i="14"/>
  <c r="E5" i="14"/>
  <c r="E4" i="14"/>
  <c r="G4" i="14" s="1"/>
  <c r="E3" i="14"/>
  <c r="B6" i="14"/>
  <c r="B5" i="14"/>
  <c r="B4" i="14"/>
  <c r="B3" i="14"/>
  <c r="C6" i="14"/>
  <c r="C5" i="14"/>
  <c r="C4" i="14"/>
  <c r="C3" i="14"/>
  <c r="D3" i="14" s="1"/>
  <c r="D4" i="14" l="1"/>
  <c r="D5" i="14"/>
  <c r="D6" i="14"/>
  <c r="G6" i="14"/>
  <c r="G5" i="14"/>
  <c r="K17" i="2"/>
  <c r="I17" i="2"/>
  <c r="J17" i="2" s="1"/>
  <c r="H17" i="2"/>
  <c r="G17" i="2"/>
  <c r="K16" i="2"/>
  <c r="I16" i="2"/>
  <c r="J16" i="2" s="1"/>
  <c r="H16" i="2"/>
  <c r="G16" i="2"/>
  <c r="F16" i="2"/>
  <c r="D16" i="2"/>
  <c r="C16" i="2"/>
  <c r="B16" i="2"/>
  <c r="K15" i="2"/>
  <c r="I15" i="2"/>
  <c r="J15" i="2" s="1"/>
  <c r="H15" i="2"/>
  <c r="G15" i="2"/>
  <c r="F15" i="2"/>
  <c r="D15" i="2"/>
  <c r="C15" i="2"/>
  <c r="B15" i="2"/>
  <c r="K14" i="2"/>
  <c r="I14" i="2"/>
  <c r="H14" i="2"/>
  <c r="G14" i="2"/>
  <c r="F14" i="2"/>
  <c r="D14" i="2"/>
  <c r="C14" i="2"/>
  <c r="B14" i="2"/>
  <c r="K13" i="2"/>
  <c r="I13" i="2"/>
  <c r="J13" i="2" s="1"/>
  <c r="H13" i="2"/>
  <c r="G13" i="2"/>
  <c r="F13" i="2"/>
  <c r="D13" i="2"/>
  <c r="E13" i="2" s="1"/>
  <c r="C13" i="2"/>
  <c r="B13" i="2"/>
  <c r="K12" i="2"/>
  <c r="I12" i="2"/>
  <c r="J12" i="2" s="1"/>
  <c r="H12" i="2"/>
  <c r="G12" i="2"/>
  <c r="F12" i="2"/>
  <c r="D12" i="2"/>
  <c r="E12" i="2" s="1"/>
  <c r="C12" i="2"/>
  <c r="B12" i="2"/>
  <c r="K11" i="2"/>
  <c r="J11" i="2"/>
  <c r="I11" i="2"/>
  <c r="H11" i="2"/>
  <c r="G11" i="2"/>
  <c r="F11" i="2"/>
  <c r="D11" i="2"/>
  <c r="C11" i="2"/>
  <c r="B11" i="2"/>
  <c r="K10" i="2"/>
  <c r="I10" i="2"/>
  <c r="H10" i="2"/>
  <c r="G10" i="2"/>
  <c r="F10" i="2"/>
  <c r="D10" i="2"/>
  <c r="C10" i="2"/>
  <c r="B10" i="2"/>
  <c r="K9" i="2"/>
  <c r="I9" i="2"/>
  <c r="H9" i="2"/>
  <c r="G9" i="2"/>
  <c r="F9" i="2"/>
  <c r="D9" i="2"/>
  <c r="C9" i="2"/>
  <c r="B9" i="2"/>
  <c r="K8" i="2"/>
  <c r="I8" i="2"/>
  <c r="H8" i="2"/>
  <c r="G8" i="2"/>
  <c r="F8" i="2"/>
  <c r="D8" i="2"/>
  <c r="C8" i="2"/>
  <c r="B8" i="2"/>
  <c r="K7" i="2"/>
  <c r="I7" i="2"/>
  <c r="H7" i="2"/>
  <c r="G7" i="2"/>
  <c r="F7" i="2"/>
  <c r="D7" i="2"/>
  <c r="C7" i="2"/>
  <c r="B7" i="2"/>
  <c r="K6" i="2"/>
  <c r="I6" i="2"/>
  <c r="H6" i="2"/>
  <c r="G6" i="2"/>
  <c r="F6" i="2"/>
  <c r="D6" i="2"/>
  <c r="C6" i="2"/>
  <c r="B6" i="2"/>
  <c r="K5" i="2"/>
  <c r="I5" i="2"/>
  <c r="J5" i="2" s="1"/>
  <c r="H5" i="2"/>
  <c r="G5" i="2"/>
  <c r="F5" i="2"/>
  <c r="D5" i="2"/>
  <c r="C5" i="2"/>
  <c r="B5" i="2"/>
  <c r="K4" i="2"/>
  <c r="I4" i="2"/>
  <c r="J4" i="2" s="1"/>
  <c r="H4" i="2"/>
  <c r="G4" i="2"/>
  <c r="F4" i="2"/>
  <c r="D4" i="2"/>
  <c r="E4" i="2" s="1"/>
  <c r="C4" i="2"/>
  <c r="B4" i="2"/>
  <c r="B3" i="2"/>
  <c r="C3" i="2"/>
  <c r="D3" i="2"/>
  <c r="E3" i="2" s="1"/>
  <c r="F3" i="2"/>
  <c r="K3" i="2"/>
  <c r="I3" i="2"/>
  <c r="J3" i="2" s="1"/>
  <c r="H3" i="2"/>
  <c r="G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J14" i="2" l="1"/>
  <c r="E6" i="2"/>
  <c r="J6" i="2"/>
  <c r="J7" i="2"/>
  <c r="E8" i="2"/>
  <c r="J8" i="2"/>
  <c r="E9" i="2"/>
  <c r="J9" i="2"/>
  <c r="J10" i="2"/>
  <c r="E7" i="2"/>
  <c r="E11" i="2"/>
  <c r="E15" i="2"/>
  <c r="E16" i="2"/>
  <c r="E5" i="2"/>
  <c r="E10" i="2"/>
  <c r="E14" i="2"/>
</calcChain>
</file>

<file path=xl/sharedStrings.xml><?xml version="1.0" encoding="utf-8"?>
<sst xmlns="http://schemas.openxmlformats.org/spreadsheetml/2006/main" count="142" uniqueCount="49">
  <si>
    <t>Downloaded from wid.world on 09-12-2019 at 00:47:14</t>
  </si>
  <si>
    <t>Percentile</t>
  </si>
  <si>
    <t>Year</t>
  </si>
  <si>
    <t>sptinc_z_US
Pre-tax national income 
Bottom 50% | share | adults | equal split
USA</t>
  </si>
  <si>
    <t>sptinc_z_BR
Pre-tax national income 
Bottom 50% | share | adults | equal split
Brazil</t>
  </si>
  <si>
    <t>p0p50</t>
  </si>
  <si>
    <t>Downloaded from wid.world on 09-12-2019 at 00:42:36</t>
  </si>
  <si>
    <t>sptinc_z_US
Pre-tax national income 
Top 1% | share
USA</t>
  </si>
  <si>
    <t>sptinc_z_BR
Pre-tax national income 
Top 1% | share
Brazil</t>
  </si>
  <si>
    <t>p99p100</t>
  </si>
  <si>
    <t>Downloaded from wid.world on 09-12-2019 at 00:48:54</t>
  </si>
  <si>
    <t>sptinc_z_US
Pre-tax national income 
Middle 40% | share | adults | equal split
USA</t>
  </si>
  <si>
    <t>sptinc_z_BR
Pre-tax national income 
Middle 40% | share | adults | equal split
Brazil</t>
  </si>
  <si>
    <t>p50p90</t>
  </si>
  <si>
    <t>USA B 50%</t>
  </si>
  <si>
    <t>USA T 10%</t>
  </si>
  <si>
    <t>USA UT 9%</t>
  </si>
  <si>
    <t>USA T 1%</t>
  </si>
  <si>
    <t>Downloaded from wid.world on 09-12-2019 at 00:53:54</t>
  </si>
  <si>
    <t>sptinc_z_US
Pre-tax national income 
Top 10% | share
USA</t>
  </si>
  <si>
    <t>sptinc_z_BR
Pre-tax national income 
Top 10% | share
Brazil</t>
  </si>
  <si>
    <t>p90p100</t>
  </si>
  <si>
    <t>BRA B 50%</t>
  </si>
  <si>
    <t>BRA T 10%</t>
  </si>
  <si>
    <t>BRA T 9%</t>
  </si>
  <si>
    <t>BRA T 1%</t>
  </si>
  <si>
    <t>USA M 40%</t>
  </si>
  <si>
    <t>BRA M 40%</t>
  </si>
  <si>
    <t>50% mais pobres</t>
  </si>
  <si>
    <t>40% seguintes</t>
  </si>
  <si>
    <t>9% seguintes</t>
  </si>
  <si>
    <t>1% mais ricos</t>
  </si>
  <si>
    <t>Variação</t>
  </si>
  <si>
    <t>Crescimento do PIB no período</t>
  </si>
  <si>
    <t>EUA</t>
  </si>
  <si>
    <t>Brasil</t>
  </si>
  <si>
    <t>Country</t>
  </si>
  <si>
    <t>Subject Descriptor</t>
  </si>
  <si>
    <t>Units</t>
  </si>
  <si>
    <t>Scale</t>
  </si>
  <si>
    <t>Country/Series-specific Notes</t>
  </si>
  <si>
    <t>Estimates Start After</t>
  </si>
  <si>
    <t>Brazil</t>
  </si>
  <si>
    <t>United States</t>
  </si>
  <si>
    <t>International Monetary Fund, World Economic Outlook Database, October 2019</t>
  </si>
  <si>
    <t>BRA</t>
  </si>
  <si>
    <t>Gross domestic product per capita, constant prices</t>
  </si>
  <si>
    <t>National currency</t>
  </si>
  <si>
    <t>See notes for:  Gross domestic product, constant prices (National currency) Population (Persons).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</si>
</sst>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0" xfId="0" applyAlignment="1">
      <alignment vertical="top" wrapText="1"/>
    </xf>
    <xf numFmtId="164" fontId="0" fillId="0" borderId="0" xfId="1" applyNumberFormat="1" applyFont="1" applyAlignment="1">
      <alignment vertical="top" wrapText="1"/>
    </xf>
    <xf numFmtId="164" fontId="0" fillId="0" borderId="0" xfId="0" applyNumberFormat="1"/>
    <xf numFmtId="0" fontId="0" fillId="33" borderId="0" xfId="0" applyFill="1"/>
    <xf numFmtId="4" fontId="0" fillId="0" borderId="0" xfId="0" applyNumberFormat="1"/>
    <xf numFmtId="164" fontId="0" fillId="33" borderId="0" xfId="1" applyNumberFormat="1" applyFont="1" applyFill="1"/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NumberFormat="1" applyFont="1" applyBorder="1"/>
    <xf numFmtId="164" fontId="0" fillId="0" borderId="10" xfId="0" applyNumberFormat="1" applyBorder="1"/>
    <xf numFmtId="0" fontId="0" fillId="0" borderId="10" xfId="0" applyBorder="1" applyAlignment="1">
      <alignment horizont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Porcentagem" xfId="1" builtinId="5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Bottom 50%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'Resumo 1'!$B$2</c:f>
              <c:strCache>
                <c:ptCount val="1"/>
                <c:pt idx="0">
                  <c:v>USA B 50%</c:v>
                </c:pt>
              </c:strCache>
            </c:strRef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129574678536221E-3"/>
                  <c:y val="-6.3593004769475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37-49AF-AA90-797B08274BC0}"/>
                </c:ext>
              </c:extLst>
            </c:dLbl>
            <c:dLbl>
              <c:idx val="13"/>
              <c:layout>
                <c:manualLayout>
                  <c:x val="-1.1869436201780608E-2"/>
                  <c:y val="8.0551139374668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37-49AF-AA90-797B08274B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1'!$B$3:$B$17</c:f>
              <c:numCache>
                <c:formatCode>0.0%</c:formatCode>
                <c:ptCount val="15"/>
                <c:pt idx="0">
                  <c:v>0.14949999999999999</c:v>
                </c:pt>
                <c:pt idx="1">
                  <c:v>0.14820000999999999</c:v>
                </c:pt>
                <c:pt idx="2">
                  <c:v>0.1452</c:v>
                </c:pt>
                <c:pt idx="3">
                  <c:v>0.1419</c:v>
                </c:pt>
                <c:pt idx="4">
                  <c:v>0.1384</c:v>
                </c:pt>
                <c:pt idx="5">
                  <c:v>0.13539999999999999</c:v>
                </c:pt>
                <c:pt idx="6">
                  <c:v>0.13739999999999999</c:v>
                </c:pt>
                <c:pt idx="7">
                  <c:v>0.1371</c:v>
                </c:pt>
                <c:pt idx="8">
                  <c:v>0.13590000999999999</c:v>
                </c:pt>
                <c:pt idx="9">
                  <c:v>0.1303</c:v>
                </c:pt>
                <c:pt idx="10">
                  <c:v>0.12729999</c:v>
                </c:pt>
                <c:pt idx="11">
                  <c:v>0.12379999999999999</c:v>
                </c:pt>
                <c:pt idx="12">
                  <c:v>0.12770000000000001</c:v>
                </c:pt>
                <c:pt idx="13">
                  <c:v>0.12549999000000001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7-49AF-AA90-797B08274BC0}"/>
            </c:ext>
          </c:extLst>
        </c:ser>
        <c:ser>
          <c:idx val="5"/>
          <c:order val="1"/>
          <c:tx>
            <c:strRef>
              <c:f>'Resumo 1'!$G$2</c:f>
              <c:strCache>
                <c:ptCount val="1"/>
                <c:pt idx="0">
                  <c:v>BRA B 50%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4507088691064951E-2"/>
                  <c:y val="-7.843137254901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37-49AF-AA90-797B08274BC0}"/>
                </c:ext>
              </c:extLst>
            </c:dLbl>
            <c:dLbl>
              <c:idx val="13"/>
              <c:layout>
                <c:manualLayout>
                  <c:x val="-8.8361358391032083E-2"/>
                  <c:y val="-0.11446740858505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5F-4F66-BA82-176242C03DA0}"/>
                </c:ext>
              </c:extLst>
            </c:dLbl>
            <c:dLbl>
              <c:idx val="14"/>
              <c:layout>
                <c:manualLayout>
                  <c:x val="-2.3738872403560832E-2"/>
                  <c:y val="-0.133545310015898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37-49AF-AA90-797B08274B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1'!$G$3:$G$17</c:f>
              <c:numCache>
                <c:formatCode>0.0%</c:formatCode>
                <c:ptCount val="15"/>
                <c:pt idx="0">
                  <c:v>0.12630000999999999</c:v>
                </c:pt>
                <c:pt idx="1">
                  <c:v>0.12280000000000001</c:v>
                </c:pt>
                <c:pt idx="2">
                  <c:v>0.12530000999999999</c:v>
                </c:pt>
                <c:pt idx="3">
                  <c:v>0.1288</c:v>
                </c:pt>
                <c:pt idx="4">
                  <c:v>0.1303</c:v>
                </c:pt>
                <c:pt idx="5">
                  <c:v>0.1303</c:v>
                </c:pt>
                <c:pt idx="6">
                  <c:v>0.13189999999999999</c:v>
                </c:pt>
                <c:pt idx="7">
                  <c:v>0.1318</c:v>
                </c:pt>
                <c:pt idx="8">
                  <c:v>0.1356</c:v>
                </c:pt>
                <c:pt idx="9">
                  <c:v>0.13850001000000001</c:v>
                </c:pt>
                <c:pt idx="10">
                  <c:v>0.13600001</c:v>
                </c:pt>
                <c:pt idx="11">
                  <c:v>0.1399</c:v>
                </c:pt>
                <c:pt idx="12">
                  <c:v>0.14129998999999999</c:v>
                </c:pt>
                <c:pt idx="13">
                  <c:v>0.1429</c:v>
                </c:pt>
                <c:pt idx="14">
                  <c:v>0.13880000000000001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37-49AF-AA90-797B0827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299808"/>
        <c:axId val="862298168"/>
      </c:lineChart>
      <c:catAx>
        <c:axId val="8622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8168"/>
        <c:crosses val="autoZero"/>
        <c:auto val="1"/>
        <c:lblAlgn val="ctr"/>
        <c:lblOffset val="100"/>
        <c:noMultiLvlLbl val="0"/>
      </c:catAx>
      <c:valAx>
        <c:axId val="862298168"/>
        <c:scaling>
          <c:orientation val="minMax"/>
          <c:min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Middle 40%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'Resumo 1'!$C$2</c:f>
              <c:strCache>
                <c:ptCount val="1"/>
                <c:pt idx="0">
                  <c:v>USA M 40%</c:v>
                </c:pt>
              </c:strCache>
            </c:strRef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129574678536221E-3"/>
                  <c:y val="6.147323794382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4F-4BC7-B4BB-4BB1995CF90C}"/>
                </c:ext>
              </c:extLst>
            </c:dLbl>
            <c:dLbl>
              <c:idx val="13"/>
              <c:layout>
                <c:manualLayout>
                  <c:x val="-1.8463567424991757E-2"/>
                  <c:y val="6.995230524642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F-4BC7-B4BB-4BB1995CF9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1'!$C$3:$C$17</c:f>
              <c:numCache>
                <c:formatCode>0.0%</c:formatCode>
                <c:ptCount val="15"/>
                <c:pt idx="0">
                  <c:v>0.42250000999999998</c:v>
                </c:pt>
                <c:pt idx="1">
                  <c:v>0.42449998999999999</c:v>
                </c:pt>
                <c:pt idx="2">
                  <c:v>0.42620000000000002</c:v>
                </c:pt>
                <c:pt idx="3">
                  <c:v>0.41909998999999998</c:v>
                </c:pt>
                <c:pt idx="4">
                  <c:v>0.41100001000000003</c:v>
                </c:pt>
                <c:pt idx="5">
                  <c:v>0.40439998999999999</c:v>
                </c:pt>
                <c:pt idx="6">
                  <c:v>0.40470001</c:v>
                </c:pt>
                <c:pt idx="7">
                  <c:v>0.40979999</c:v>
                </c:pt>
                <c:pt idx="8">
                  <c:v>0.42070001000000001</c:v>
                </c:pt>
                <c:pt idx="9">
                  <c:v>0.41220000000000001</c:v>
                </c:pt>
                <c:pt idx="10">
                  <c:v>0.41350000999999997</c:v>
                </c:pt>
                <c:pt idx="11">
                  <c:v>0.40479999999999999</c:v>
                </c:pt>
                <c:pt idx="12">
                  <c:v>0.40910000000000002</c:v>
                </c:pt>
                <c:pt idx="13">
                  <c:v>0.40439998999999999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F-4BC7-B4BB-4BB1995CF90C}"/>
            </c:ext>
          </c:extLst>
        </c:ser>
        <c:ser>
          <c:idx val="6"/>
          <c:order val="1"/>
          <c:tx>
            <c:strRef>
              <c:f>'Resumo 1'!$H$2</c:f>
              <c:strCache>
                <c:ptCount val="1"/>
                <c:pt idx="0">
                  <c:v>BRA M 40%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6.783253842077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4F-4BC7-B4BB-4BB1995CF90C}"/>
                </c:ext>
              </c:extLst>
            </c:dLbl>
            <c:dLbl>
              <c:idx val="13"/>
              <c:layout>
                <c:manualLayout>
                  <c:x val="-6.5941312232113414E-2"/>
                  <c:y val="-9.5389507154213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D0-407D-88B8-CE16060551C6}"/>
                </c:ext>
              </c:extLst>
            </c:dLbl>
            <c:dLbl>
              <c:idx val="14"/>
              <c:layout>
                <c:manualLayout>
                  <c:x val="-3.165182987141444E-2"/>
                  <c:y val="-8.9030206677265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4F-4BC7-B4BB-4BB1995CF9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1'!$H$3:$H$17</c:f>
              <c:numCache>
                <c:formatCode>0.0%</c:formatCode>
                <c:ptCount val="15"/>
                <c:pt idx="0">
                  <c:v>0.33079999999999998</c:v>
                </c:pt>
                <c:pt idx="1">
                  <c:v>0.32049999000000001</c:v>
                </c:pt>
                <c:pt idx="2">
                  <c:v>0.32190001000000001</c:v>
                </c:pt>
                <c:pt idx="3">
                  <c:v>0.32339999000000003</c:v>
                </c:pt>
                <c:pt idx="4">
                  <c:v>0.31869998999999999</c:v>
                </c:pt>
                <c:pt idx="5">
                  <c:v>0.31490001000000001</c:v>
                </c:pt>
                <c:pt idx="6">
                  <c:v>0.31869998999999999</c:v>
                </c:pt>
                <c:pt idx="7">
                  <c:v>0.30620000000000003</c:v>
                </c:pt>
                <c:pt idx="8">
                  <c:v>0.31470000999999997</c:v>
                </c:pt>
                <c:pt idx="9">
                  <c:v>0.30939999000000001</c:v>
                </c:pt>
                <c:pt idx="10">
                  <c:v>0.29870000000000002</c:v>
                </c:pt>
                <c:pt idx="11">
                  <c:v>0.30590001</c:v>
                </c:pt>
                <c:pt idx="12">
                  <c:v>0.30980000000000002</c:v>
                </c:pt>
                <c:pt idx="13">
                  <c:v>0.31099999</c:v>
                </c:pt>
                <c:pt idx="14">
                  <c:v>0.30559998999999999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4F-4BC7-B4BB-4BB1995CF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299808"/>
        <c:axId val="862298168"/>
      </c:lineChart>
      <c:catAx>
        <c:axId val="8622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8168"/>
        <c:crosses val="autoZero"/>
        <c:auto val="1"/>
        <c:lblAlgn val="ctr"/>
        <c:lblOffset val="100"/>
        <c:noMultiLvlLbl val="0"/>
      </c:catAx>
      <c:valAx>
        <c:axId val="862298168"/>
        <c:scaling>
          <c:orientation val="minMax"/>
          <c:min val="0.28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10%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'Resumo 1'!$D$2</c:f>
              <c:strCache>
                <c:ptCount val="1"/>
                <c:pt idx="0">
                  <c:v>USA T 10%</c:v>
                </c:pt>
              </c:strCache>
            </c:strRef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941312232113657E-3"/>
                  <c:y val="-8.9030206677265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B-45F2-A0E0-F5BF35294AA0}"/>
                </c:ext>
              </c:extLst>
            </c:dLbl>
            <c:dLbl>
              <c:idx val="13"/>
              <c:layout>
                <c:manualLayout>
                  <c:x val="-3.956478733926805E-3"/>
                  <c:y val="-7.843137254901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DB-45F2-A0E0-F5BF35294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1'!$D$3:$D$17</c:f>
              <c:numCache>
                <c:formatCode>0.0%</c:formatCode>
                <c:ptCount val="15"/>
                <c:pt idx="0">
                  <c:v>0.42799999999999999</c:v>
                </c:pt>
                <c:pt idx="1">
                  <c:v>0.42730001000000001</c:v>
                </c:pt>
                <c:pt idx="2">
                  <c:v>0.42870000000000003</c:v>
                </c:pt>
                <c:pt idx="3">
                  <c:v>0.43900001</c:v>
                </c:pt>
                <c:pt idx="4">
                  <c:v>0.4506</c:v>
                </c:pt>
                <c:pt idx="5">
                  <c:v>0.46029999999999999</c:v>
                </c:pt>
                <c:pt idx="6">
                  <c:v>0.45800000000000002</c:v>
                </c:pt>
                <c:pt idx="7">
                  <c:v>0.4531</c:v>
                </c:pt>
                <c:pt idx="8">
                  <c:v>0.44340000000000002</c:v>
                </c:pt>
                <c:pt idx="9">
                  <c:v>0.45750001000000001</c:v>
                </c:pt>
                <c:pt idx="10">
                  <c:v>0.45919999</c:v>
                </c:pt>
                <c:pt idx="11">
                  <c:v>0.47139998999999999</c:v>
                </c:pt>
                <c:pt idx="12">
                  <c:v>0.4632</c:v>
                </c:pt>
                <c:pt idx="13">
                  <c:v>0.47020000000000001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DB-45F2-A0E0-F5BF35294AA0}"/>
            </c:ext>
          </c:extLst>
        </c:ser>
        <c:ser>
          <c:idx val="7"/>
          <c:order val="1"/>
          <c:tx>
            <c:strRef>
              <c:f>'Resumo 1'!$I$2</c:f>
              <c:strCache>
                <c:ptCount val="1"/>
                <c:pt idx="0">
                  <c:v>BRA T 10%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753049785690736E-3"/>
                  <c:y val="4.451510333863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DB-45F2-A0E0-F5BF35294AA0}"/>
                </c:ext>
              </c:extLst>
            </c:dLbl>
            <c:dLbl>
              <c:idx val="13"/>
              <c:layout>
                <c:manualLayout>
                  <c:x val="-4.7477744807121761E-2"/>
                  <c:y val="-9.9629040805511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2E-4B89-BF83-5770FE6748A9}"/>
                </c:ext>
              </c:extLst>
            </c:dLbl>
            <c:dLbl>
              <c:idx val="14"/>
              <c:layout>
                <c:manualLayout>
                  <c:x val="-2.9014177382129903E-2"/>
                  <c:y val="0.108108108108108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DB-45F2-A0E0-F5BF35294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1'!$I$3:$I$17</c:f>
              <c:numCache>
                <c:formatCode>0.0%</c:formatCode>
                <c:ptCount val="15"/>
                <c:pt idx="0">
                  <c:v>0.54290002999999998</c:v>
                </c:pt>
                <c:pt idx="1">
                  <c:v>0.55669999000000003</c:v>
                </c:pt>
                <c:pt idx="2">
                  <c:v>0.55279999999999996</c:v>
                </c:pt>
                <c:pt idx="3">
                  <c:v>0.54779999999999995</c:v>
                </c:pt>
                <c:pt idx="4">
                  <c:v>0.55100000000000005</c:v>
                </c:pt>
                <c:pt idx="5">
                  <c:v>0.55470001999999996</c:v>
                </c:pt>
                <c:pt idx="6">
                  <c:v>0.54939996999999996</c:v>
                </c:pt>
                <c:pt idx="7">
                  <c:v>0.56199997999999995</c:v>
                </c:pt>
                <c:pt idx="8">
                  <c:v>0.54970001999999996</c:v>
                </c:pt>
                <c:pt idx="9">
                  <c:v>0.55210000000000004</c:v>
                </c:pt>
                <c:pt idx="10">
                  <c:v>0.56529998999999997</c:v>
                </c:pt>
                <c:pt idx="11">
                  <c:v>0.55419998999999998</c:v>
                </c:pt>
                <c:pt idx="12">
                  <c:v>0.54890000999999999</c:v>
                </c:pt>
                <c:pt idx="13">
                  <c:v>0.54610002000000002</c:v>
                </c:pt>
                <c:pt idx="14">
                  <c:v>0.55559999000000004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DB-45F2-A0E0-F5BF3529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299808"/>
        <c:axId val="862298168"/>
      </c:lineChart>
      <c:catAx>
        <c:axId val="8622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8168"/>
        <c:crosses val="autoZero"/>
        <c:auto val="1"/>
        <c:lblAlgn val="ctr"/>
        <c:lblOffset val="100"/>
        <c:noMultiLvlLbl val="0"/>
      </c:catAx>
      <c:valAx>
        <c:axId val="862298168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'Resumo 1'!$F$2</c:f>
              <c:strCache>
                <c:ptCount val="1"/>
                <c:pt idx="0">
                  <c:v>USA T 1%</c:v>
                </c:pt>
              </c:strCache>
            </c:strRef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9564787339268171E-3"/>
                  <c:y val="-6.9952305246423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F7-4C59-BDB9-DBF4FC95139A}"/>
                </c:ext>
              </c:extLst>
            </c:dLbl>
            <c:dLbl>
              <c:idx val="13"/>
              <c:layout>
                <c:manualLayout>
                  <c:x val="-7.91295746785361E-3"/>
                  <c:y val="-7.207207207207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F7-4C59-BDB9-DBF4FC9513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1'!$F$3:$F$17</c:f>
              <c:numCache>
                <c:formatCode>0.0%</c:formatCode>
                <c:ptCount val="15"/>
                <c:pt idx="0">
                  <c:v>0.17269999999999999</c:v>
                </c:pt>
                <c:pt idx="1">
                  <c:v>0.1706</c:v>
                </c:pt>
                <c:pt idx="2">
                  <c:v>0.17200001000000001</c:v>
                </c:pt>
                <c:pt idx="3">
                  <c:v>0.1832</c:v>
                </c:pt>
                <c:pt idx="4">
                  <c:v>0.19370000000000001</c:v>
                </c:pt>
                <c:pt idx="5">
                  <c:v>0.20100001000000001</c:v>
                </c:pt>
                <c:pt idx="6">
                  <c:v>0.19869999999999999</c:v>
                </c:pt>
                <c:pt idx="7">
                  <c:v>0.19520000000000001</c:v>
                </c:pt>
                <c:pt idx="8">
                  <c:v>0.18539998999999999</c:v>
                </c:pt>
                <c:pt idx="9">
                  <c:v>0.19800000000000001</c:v>
                </c:pt>
                <c:pt idx="10">
                  <c:v>0.19599999000000001</c:v>
                </c:pt>
                <c:pt idx="11">
                  <c:v>0.20780000000000001</c:v>
                </c:pt>
                <c:pt idx="12">
                  <c:v>0.19589999</c:v>
                </c:pt>
                <c:pt idx="13">
                  <c:v>0.20200001000000001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F7-4C59-BDB9-DBF4FC95139A}"/>
            </c:ext>
          </c:extLst>
        </c:ser>
        <c:ser>
          <c:idx val="9"/>
          <c:order val="1"/>
          <c:tx>
            <c:strRef>
              <c:f>'Resumo 1'!$K$2</c:f>
              <c:strCache>
                <c:ptCount val="1"/>
                <c:pt idx="0">
                  <c:v>BRA T 1%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129574678536221E-3"/>
                  <c:y val="5.7233704292527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F7-4C59-BDB9-DBF4FC95139A}"/>
                </c:ext>
              </c:extLst>
            </c:dLbl>
            <c:dLbl>
              <c:idx val="13"/>
              <c:layout>
                <c:manualLayout>
                  <c:x val="-2.3738872403561026E-2"/>
                  <c:y val="7.843137254901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D-4249-9B19-4B890F390A6D}"/>
                </c:ext>
              </c:extLst>
            </c:dLbl>
            <c:dLbl>
              <c:idx val="14"/>
              <c:layout>
                <c:manualLayout>
                  <c:x val="-3.9564787339268243E-2"/>
                  <c:y val="-7.207207207207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F7-4C59-BDB9-DBF4FC9513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1'!$K$3:$K$17</c:f>
              <c:numCache>
                <c:formatCode>0.0%</c:formatCode>
                <c:ptCount val="15"/>
                <c:pt idx="0">
                  <c:v>0.26210000999999999</c:v>
                </c:pt>
                <c:pt idx="1">
                  <c:v>0.27419999</c:v>
                </c:pt>
                <c:pt idx="2">
                  <c:v>0.27200001000000001</c:v>
                </c:pt>
                <c:pt idx="3">
                  <c:v>0.27320000999999999</c:v>
                </c:pt>
                <c:pt idx="4">
                  <c:v>0.27900001000000002</c:v>
                </c:pt>
                <c:pt idx="5">
                  <c:v>0.2823</c:v>
                </c:pt>
                <c:pt idx="6">
                  <c:v>0.28290000999999998</c:v>
                </c:pt>
                <c:pt idx="7">
                  <c:v>0.29289999999999999</c:v>
                </c:pt>
                <c:pt idx="8">
                  <c:v>0.27439999999999998</c:v>
                </c:pt>
                <c:pt idx="9">
                  <c:v>0.28189998999999999</c:v>
                </c:pt>
                <c:pt idx="10">
                  <c:v>0.29609998999999998</c:v>
                </c:pt>
                <c:pt idx="11">
                  <c:v>0.27729999999999999</c:v>
                </c:pt>
                <c:pt idx="12">
                  <c:v>0.27649998999999997</c:v>
                </c:pt>
                <c:pt idx="13">
                  <c:v>0.27520000999999999</c:v>
                </c:pt>
                <c:pt idx="14">
                  <c:v>0.28349998999999998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F7-4C59-BDB9-DBF4FC951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299808"/>
        <c:axId val="862298168"/>
      </c:lineChart>
      <c:catAx>
        <c:axId val="8622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8168"/>
        <c:crosses val="autoZero"/>
        <c:auto val="1"/>
        <c:lblAlgn val="ctr"/>
        <c:lblOffset val="100"/>
        <c:noMultiLvlLbl val="0"/>
      </c:catAx>
      <c:valAx>
        <c:axId val="862298168"/>
        <c:scaling>
          <c:orientation val="minMax"/>
          <c:min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Upper middle 9%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'Resumo 1'!$E$2</c:f>
              <c:strCache>
                <c:ptCount val="1"/>
                <c:pt idx="0">
                  <c:v>USA UT 9%</c:v>
                </c:pt>
              </c:strCache>
            </c:strRef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6.147323794382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0E-42F3-81B0-A8D709FA5C4B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0E-42F3-81B0-A8D709FA5C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1'!$E$3:$E$17</c:f>
              <c:numCache>
                <c:formatCode>0.0%</c:formatCode>
                <c:ptCount val="15"/>
                <c:pt idx="0">
                  <c:v>0.25529999999999997</c:v>
                </c:pt>
                <c:pt idx="1">
                  <c:v>0.25670000999999998</c:v>
                </c:pt>
                <c:pt idx="2">
                  <c:v>0.25669998999999999</c:v>
                </c:pt>
                <c:pt idx="3">
                  <c:v>0.25580000999999997</c:v>
                </c:pt>
                <c:pt idx="4">
                  <c:v>0.25690000000000002</c:v>
                </c:pt>
                <c:pt idx="5">
                  <c:v>0.25929998999999998</c:v>
                </c:pt>
                <c:pt idx="6">
                  <c:v>0.25930000000000003</c:v>
                </c:pt>
                <c:pt idx="7">
                  <c:v>0.25790000000000002</c:v>
                </c:pt>
                <c:pt idx="8">
                  <c:v>0.25800001000000006</c:v>
                </c:pt>
                <c:pt idx="9">
                  <c:v>0.25950001</c:v>
                </c:pt>
                <c:pt idx="10">
                  <c:v>0.26319999999999999</c:v>
                </c:pt>
                <c:pt idx="11">
                  <c:v>0.26359999000000001</c:v>
                </c:pt>
                <c:pt idx="12">
                  <c:v>0.26730001000000003</c:v>
                </c:pt>
                <c:pt idx="13">
                  <c:v>0.26819999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E-42F3-81B0-A8D709FA5C4B}"/>
            </c:ext>
          </c:extLst>
        </c:ser>
        <c:ser>
          <c:idx val="8"/>
          <c:order val="1"/>
          <c:tx>
            <c:strRef>
              <c:f>'Resumo 1'!$J$2</c:f>
              <c:strCache>
                <c:ptCount val="1"/>
                <c:pt idx="0">
                  <c:v>BRA T 9%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869436201780428E-2"/>
                  <c:y val="7.631160572337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0E-42F3-81B0-A8D709FA5C4B}"/>
                </c:ext>
              </c:extLst>
            </c:dLbl>
            <c:dLbl>
              <c:idx val="13"/>
              <c:layout>
                <c:manualLayout>
                  <c:x val="-5.5390702274975272E-2"/>
                  <c:y val="-7.4191838897721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5-48CF-A806-3320E84E4ACC}"/>
                </c:ext>
              </c:extLst>
            </c:dLbl>
            <c:dLbl>
              <c:idx val="14"/>
              <c:layout>
                <c:manualLayout>
                  <c:x val="-3.5608308605341248E-2"/>
                  <c:y val="-9.1149973502914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0E-42F3-81B0-A8D709FA5C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1'!$A$3:$A$17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'Resumo 1'!$J$3:$J$17</c:f>
              <c:numCache>
                <c:formatCode>0.0%</c:formatCode>
                <c:ptCount val="15"/>
                <c:pt idx="0">
                  <c:v>0.28080001999999998</c:v>
                </c:pt>
                <c:pt idx="1">
                  <c:v>0.28250000000000003</c:v>
                </c:pt>
                <c:pt idx="2">
                  <c:v>0.28079998999999994</c:v>
                </c:pt>
                <c:pt idx="3">
                  <c:v>0.27459998999999996</c:v>
                </c:pt>
                <c:pt idx="4">
                  <c:v>0.27199999000000002</c:v>
                </c:pt>
                <c:pt idx="5">
                  <c:v>0.27240001999999996</c:v>
                </c:pt>
                <c:pt idx="6">
                  <c:v>0.26649995999999998</c:v>
                </c:pt>
                <c:pt idx="7">
                  <c:v>0.26909997999999996</c:v>
                </c:pt>
                <c:pt idx="8">
                  <c:v>0.27530001999999998</c:v>
                </c:pt>
                <c:pt idx="9">
                  <c:v>0.27020001000000005</c:v>
                </c:pt>
                <c:pt idx="10">
                  <c:v>0.26919999999999999</c:v>
                </c:pt>
                <c:pt idx="11">
                  <c:v>0.27689998999999998</c:v>
                </c:pt>
                <c:pt idx="12">
                  <c:v>0.27240002000000002</c:v>
                </c:pt>
                <c:pt idx="13">
                  <c:v>0.27090001000000002</c:v>
                </c:pt>
                <c:pt idx="14">
                  <c:v>0.27210000000000006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30E-42F3-81B0-A8D709FA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299808"/>
        <c:axId val="862298168"/>
      </c:lineChart>
      <c:catAx>
        <c:axId val="8622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8168"/>
        <c:crosses val="autoZero"/>
        <c:auto val="1"/>
        <c:lblAlgn val="ctr"/>
        <c:lblOffset val="100"/>
        <c:noMultiLvlLbl val="0"/>
      </c:catAx>
      <c:valAx>
        <c:axId val="862298168"/>
        <c:scaling>
          <c:orientation val="minMax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2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29775" cy="59912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286930-30A0-4A42-BF75-51FB98F853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29775" cy="59912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A5B66A-C10A-483C-B41D-A017CF18BB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29775" cy="59912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51B7CB-A5FA-417B-AC68-FDAD6F24C4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59912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D96437-5F06-4A83-A180-5317D03C08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59912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E71779-117C-445A-A6BE-059A8E152A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3885-09DE-4EB8-94A9-26898F49045D}">
  <dimension ref="A1:G14"/>
  <sheetViews>
    <sheetView workbookViewId="0">
      <selection activeCell="A10" sqref="A10:C14"/>
    </sheetView>
  </sheetViews>
  <sheetFormatPr defaultRowHeight="14.5" x14ac:dyDescent="0.35"/>
  <cols>
    <col min="1" max="1" width="15.6328125" customWidth="1"/>
    <col min="2" max="7" width="8.81640625" customWidth="1"/>
  </cols>
  <sheetData>
    <row r="1" spans="1:7" x14ac:dyDescent="0.35">
      <c r="A1" s="13"/>
      <c r="B1" s="13" t="s">
        <v>34</v>
      </c>
      <c r="C1" s="13"/>
      <c r="D1" s="13"/>
      <c r="E1" s="13" t="s">
        <v>35</v>
      </c>
      <c r="F1" s="13"/>
      <c r="G1" s="13"/>
    </row>
    <row r="2" spans="1:7" x14ac:dyDescent="0.35">
      <c r="A2" s="13"/>
      <c r="B2" s="9">
        <v>2001</v>
      </c>
      <c r="C2" s="9">
        <v>2014</v>
      </c>
      <c r="D2" s="9" t="s">
        <v>32</v>
      </c>
      <c r="E2" s="9">
        <v>2001</v>
      </c>
      <c r="F2" s="9">
        <v>2014</v>
      </c>
      <c r="G2" s="9" t="s">
        <v>32</v>
      </c>
    </row>
    <row r="3" spans="1:7" x14ac:dyDescent="0.35">
      <c r="A3" s="10" t="s">
        <v>28</v>
      </c>
      <c r="B3" s="11">
        <f>'Resumo 1'!B3</f>
        <v>0.14949999999999999</v>
      </c>
      <c r="C3" s="11">
        <f>'Resumo 1'!B16</f>
        <v>0.12549999000000001</v>
      </c>
      <c r="D3" s="12">
        <f>C3-B3</f>
        <v>-2.4000009999999988E-2</v>
      </c>
      <c r="E3" s="11">
        <f>'Resumo 1'!G3</f>
        <v>0.12630000999999999</v>
      </c>
      <c r="F3" s="11">
        <f>'Resumo 1'!G16</f>
        <v>0.1429</v>
      </c>
      <c r="G3" s="11">
        <f>F3-E3</f>
        <v>1.6599990000000009E-2</v>
      </c>
    </row>
    <row r="4" spans="1:7" x14ac:dyDescent="0.35">
      <c r="A4" s="10" t="s">
        <v>29</v>
      </c>
      <c r="B4" s="11">
        <f>'Resumo 1'!C3</f>
        <v>0.42250000999999998</v>
      </c>
      <c r="C4" s="11">
        <f>'Resumo 1'!C16</f>
        <v>0.40439998999999999</v>
      </c>
      <c r="D4" s="12">
        <f t="shared" ref="D4:D6" si="0">C4-B4</f>
        <v>-1.8100019999999994E-2</v>
      </c>
      <c r="E4" s="11">
        <f>'Resumo 1'!H3</f>
        <v>0.33079999999999998</v>
      </c>
      <c r="F4" s="11">
        <f>'Resumo 1'!H16</f>
        <v>0.31099999</v>
      </c>
      <c r="G4" s="11">
        <f t="shared" ref="G4:G6" si="1">F4-E4</f>
        <v>-1.9800009999999979E-2</v>
      </c>
    </row>
    <row r="5" spans="1:7" x14ac:dyDescent="0.35">
      <c r="A5" s="10" t="s">
        <v>30</v>
      </c>
      <c r="B5" s="11">
        <f>'Resumo 1'!E4</f>
        <v>0.25670000999999998</v>
      </c>
      <c r="C5" s="11">
        <f>'Resumo 1'!E16</f>
        <v>0.26819999</v>
      </c>
      <c r="D5" s="12">
        <f t="shared" si="0"/>
        <v>1.1499980000000021E-2</v>
      </c>
      <c r="E5" s="11">
        <f>'Resumo 1'!J3</f>
        <v>0.28080001999999998</v>
      </c>
      <c r="F5" s="11">
        <f>'Resumo 1'!J16</f>
        <v>0.27090001000000002</v>
      </c>
      <c r="G5" s="11">
        <f t="shared" si="1"/>
        <v>-9.9000099999999591E-3</v>
      </c>
    </row>
    <row r="6" spans="1:7" x14ac:dyDescent="0.35">
      <c r="A6" s="10" t="s">
        <v>31</v>
      </c>
      <c r="B6" s="11">
        <f>'Resumo 1'!F3</f>
        <v>0.17269999999999999</v>
      </c>
      <c r="C6" s="11">
        <f>'Resumo 1'!F16</f>
        <v>0.20200001000000001</v>
      </c>
      <c r="D6" s="12">
        <f t="shared" si="0"/>
        <v>2.9300010000000015E-2</v>
      </c>
      <c r="E6" s="11">
        <f>'Resumo 1'!K3</f>
        <v>0.26210000999999999</v>
      </c>
      <c r="F6" s="11">
        <f>'Resumo 1'!K16</f>
        <v>0.27520000999999999</v>
      </c>
      <c r="G6" s="11">
        <f t="shared" si="1"/>
        <v>1.3100000000000001E-2</v>
      </c>
    </row>
    <row r="8" spans="1:7" x14ac:dyDescent="0.35">
      <c r="A8" t="s">
        <v>33</v>
      </c>
      <c r="D8" s="2">
        <f>'FMI Crescimento do PIB'!J11</f>
        <v>0.14152342732577106</v>
      </c>
      <c r="G8" s="5">
        <f>'FMI Crescimento do PIB'!J10</f>
        <v>0.35709416178016107</v>
      </c>
    </row>
    <row r="10" spans="1:7" x14ac:dyDescent="0.35">
      <c r="A10" s="10"/>
      <c r="B10" s="9" t="s">
        <v>34</v>
      </c>
      <c r="C10" s="9" t="s">
        <v>45</v>
      </c>
    </row>
    <row r="11" spans="1:7" x14ac:dyDescent="0.35">
      <c r="A11" s="10" t="s">
        <v>28</v>
      </c>
      <c r="B11" s="12">
        <f>(1+$D$8)*C3/B3-1</f>
        <v>-4.1731246059197202E-2</v>
      </c>
      <c r="C11" s="12">
        <f>(1+$G$8)*F3/E3-1</f>
        <v>0.53546112718744077</v>
      </c>
    </row>
    <row r="12" spans="1:7" x14ac:dyDescent="0.35">
      <c r="A12" s="10" t="s">
        <v>29</v>
      </c>
      <c r="B12" s="12">
        <f t="shared" ref="B12:B14" si="2">(1+$D$8)*C4/B4-1</f>
        <v>9.2620240636935192E-2</v>
      </c>
      <c r="C12" s="12">
        <f t="shared" ref="C12:C14" si="3">(1+$G$8)*F4/E4-1</f>
        <v>0.27586538918587822</v>
      </c>
    </row>
    <row r="13" spans="1:7" x14ac:dyDescent="0.35">
      <c r="A13" s="10" t="s">
        <v>30</v>
      </c>
      <c r="B13" s="12">
        <f t="shared" si="2"/>
        <v>0.19266287443283514</v>
      </c>
      <c r="C13" s="12">
        <f t="shared" si="3"/>
        <v>0.30924784833415364</v>
      </c>
    </row>
    <row r="14" spans="1:7" x14ac:dyDescent="0.35">
      <c r="A14" s="10" t="s">
        <v>31</v>
      </c>
      <c r="B14" s="12">
        <f t="shared" si="2"/>
        <v>0.33519249412298824</v>
      </c>
      <c r="C14" s="12">
        <f t="shared" si="3"/>
        <v>0.42492297841897053</v>
      </c>
    </row>
  </sheetData>
  <mergeCells count="3">
    <mergeCell ref="B1:D1"/>
    <mergeCell ref="E1:G1"/>
    <mergeCell ref="A1:A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7"/>
  <sheetViews>
    <sheetView zoomScale="103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90625" defaultRowHeight="14.5" x14ac:dyDescent="0.35"/>
  <cols>
    <col min="1" max="16384" width="8.90625" style="3"/>
  </cols>
  <sheetData>
    <row r="2" spans="1:11" ht="29" x14ac:dyDescent="0.35">
      <c r="B2" s="3" t="s">
        <v>14</v>
      </c>
      <c r="C2" s="3" t="s">
        <v>26</v>
      </c>
      <c r="D2" s="3" t="s">
        <v>15</v>
      </c>
      <c r="E2" s="3" t="s">
        <v>16</v>
      </c>
      <c r="F2" s="3" t="s">
        <v>17</v>
      </c>
      <c r="G2" s="3" t="s">
        <v>22</v>
      </c>
      <c r="H2" s="3" t="s">
        <v>27</v>
      </c>
      <c r="I2" s="3" t="s">
        <v>23</v>
      </c>
      <c r="J2" s="3" t="s">
        <v>24</v>
      </c>
      <c r="K2" s="3" t="s">
        <v>25</v>
      </c>
    </row>
    <row r="3" spans="1:11" x14ac:dyDescent="0.35">
      <c r="A3" s="3">
        <v>2001</v>
      </c>
      <c r="B3" s="4">
        <f>'WID_Data_09122019-004714'!C5</f>
        <v>0.14949999999999999</v>
      </c>
      <c r="C3" s="4">
        <f>'WID_Data_09122019-004714'!H5</f>
        <v>0.42250000999999998</v>
      </c>
      <c r="D3" s="4">
        <f>'WID_Data_09122019-004714'!M5</f>
        <v>0.42799999999999999</v>
      </c>
      <c r="E3" s="4">
        <f>D3-F3</f>
        <v>0.25529999999999997</v>
      </c>
      <c r="F3" s="4">
        <f>'WID_Data_09122019-004714'!R5</f>
        <v>0.17269999999999999</v>
      </c>
      <c r="G3" s="4">
        <f>'WID_Data_09122019-004714'!D5</f>
        <v>0.12630000999999999</v>
      </c>
      <c r="H3" s="4">
        <f>'WID_Data_09122019-004714'!I5</f>
        <v>0.33079999999999998</v>
      </c>
      <c r="I3" s="4">
        <f>'WID_Data_09122019-004714'!N5</f>
        <v>0.54290002999999998</v>
      </c>
      <c r="J3" s="4">
        <f>I3-K3</f>
        <v>0.28080001999999998</v>
      </c>
      <c r="K3" s="4">
        <f>'WID_Data_09122019-004714'!S5</f>
        <v>0.26210000999999999</v>
      </c>
    </row>
    <row r="4" spans="1:11" x14ac:dyDescent="0.35">
      <c r="A4" s="3">
        <f>A3+1</f>
        <v>2002</v>
      </c>
      <c r="B4" s="4">
        <f>'WID_Data_09122019-004714'!C6</f>
        <v>0.14820000999999999</v>
      </c>
      <c r="C4" s="4">
        <f>'WID_Data_09122019-004714'!H6</f>
        <v>0.42449998999999999</v>
      </c>
      <c r="D4" s="4">
        <f>'WID_Data_09122019-004714'!M6</f>
        <v>0.42730001000000001</v>
      </c>
      <c r="E4" s="4">
        <f t="shared" ref="E4:E16" si="0">D4-F4</f>
        <v>0.25670000999999998</v>
      </c>
      <c r="F4" s="4">
        <f>'WID_Data_09122019-004714'!R6</f>
        <v>0.1706</v>
      </c>
      <c r="G4" s="4">
        <f>'WID_Data_09122019-004714'!D6</f>
        <v>0.12280000000000001</v>
      </c>
      <c r="H4" s="4">
        <f>'WID_Data_09122019-004714'!I6</f>
        <v>0.32049999000000001</v>
      </c>
      <c r="I4" s="4">
        <f>'WID_Data_09122019-004714'!N6</f>
        <v>0.55669999000000003</v>
      </c>
      <c r="J4" s="4">
        <f t="shared" ref="J4:J17" si="1">I4-K4</f>
        <v>0.28250000000000003</v>
      </c>
      <c r="K4" s="4">
        <f>'WID_Data_09122019-004714'!S6</f>
        <v>0.27419999</v>
      </c>
    </row>
    <row r="5" spans="1:11" x14ac:dyDescent="0.35">
      <c r="A5" s="3">
        <f t="shared" ref="A5:A17" si="2">A4+1</f>
        <v>2003</v>
      </c>
      <c r="B5" s="4">
        <f>'WID_Data_09122019-004714'!C7</f>
        <v>0.1452</v>
      </c>
      <c r="C5" s="4">
        <f>'WID_Data_09122019-004714'!H7</f>
        <v>0.42620000000000002</v>
      </c>
      <c r="D5" s="4">
        <f>'WID_Data_09122019-004714'!M7</f>
        <v>0.42870000000000003</v>
      </c>
      <c r="E5" s="4">
        <f t="shared" si="0"/>
        <v>0.25669998999999999</v>
      </c>
      <c r="F5" s="4">
        <f>'WID_Data_09122019-004714'!R7</f>
        <v>0.17200001000000001</v>
      </c>
      <c r="G5" s="4">
        <f>'WID_Data_09122019-004714'!D7</f>
        <v>0.12530000999999999</v>
      </c>
      <c r="H5" s="4">
        <f>'WID_Data_09122019-004714'!I7</f>
        <v>0.32190001000000001</v>
      </c>
      <c r="I5" s="4">
        <f>'WID_Data_09122019-004714'!N7</f>
        <v>0.55279999999999996</v>
      </c>
      <c r="J5" s="4">
        <f t="shared" si="1"/>
        <v>0.28079998999999994</v>
      </c>
      <c r="K5" s="4">
        <f>'WID_Data_09122019-004714'!S7</f>
        <v>0.27200001000000001</v>
      </c>
    </row>
    <row r="6" spans="1:11" x14ac:dyDescent="0.35">
      <c r="A6" s="3">
        <f t="shared" si="2"/>
        <v>2004</v>
      </c>
      <c r="B6" s="4">
        <f>'WID_Data_09122019-004714'!C8</f>
        <v>0.1419</v>
      </c>
      <c r="C6" s="4">
        <f>'WID_Data_09122019-004714'!H8</f>
        <v>0.41909998999999998</v>
      </c>
      <c r="D6" s="4">
        <f>'WID_Data_09122019-004714'!M8</f>
        <v>0.43900001</v>
      </c>
      <c r="E6" s="4">
        <f t="shared" si="0"/>
        <v>0.25580000999999997</v>
      </c>
      <c r="F6" s="4">
        <f>'WID_Data_09122019-004714'!R8</f>
        <v>0.1832</v>
      </c>
      <c r="G6" s="4">
        <f>'WID_Data_09122019-004714'!D8</f>
        <v>0.1288</v>
      </c>
      <c r="H6" s="4">
        <f>'WID_Data_09122019-004714'!I8</f>
        <v>0.32339999000000003</v>
      </c>
      <c r="I6" s="4">
        <f>'WID_Data_09122019-004714'!N8</f>
        <v>0.54779999999999995</v>
      </c>
      <c r="J6" s="4">
        <f t="shared" si="1"/>
        <v>0.27459998999999996</v>
      </c>
      <c r="K6" s="4">
        <f>'WID_Data_09122019-004714'!S8</f>
        <v>0.27320000999999999</v>
      </c>
    </row>
    <row r="7" spans="1:11" x14ac:dyDescent="0.35">
      <c r="A7" s="3">
        <f t="shared" si="2"/>
        <v>2005</v>
      </c>
      <c r="B7" s="4">
        <f>'WID_Data_09122019-004714'!C9</f>
        <v>0.1384</v>
      </c>
      <c r="C7" s="4">
        <f>'WID_Data_09122019-004714'!H9</f>
        <v>0.41100001000000003</v>
      </c>
      <c r="D7" s="4">
        <f>'WID_Data_09122019-004714'!M9</f>
        <v>0.4506</v>
      </c>
      <c r="E7" s="4">
        <f t="shared" si="0"/>
        <v>0.25690000000000002</v>
      </c>
      <c r="F7" s="4">
        <f>'WID_Data_09122019-004714'!R9</f>
        <v>0.19370000000000001</v>
      </c>
      <c r="G7" s="4">
        <f>'WID_Data_09122019-004714'!D9</f>
        <v>0.1303</v>
      </c>
      <c r="H7" s="4">
        <f>'WID_Data_09122019-004714'!I9</f>
        <v>0.31869998999999999</v>
      </c>
      <c r="I7" s="4">
        <f>'WID_Data_09122019-004714'!N9</f>
        <v>0.55100000000000005</v>
      </c>
      <c r="J7" s="4">
        <f t="shared" si="1"/>
        <v>0.27199999000000002</v>
      </c>
      <c r="K7" s="4">
        <f>'WID_Data_09122019-004714'!S9</f>
        <v>0.27900001000000002</v>
      </c>
    </row>
    <row r="8" spans="1:11" x14ac:dyDescent="0.35">
      <c r="A8" s="3">
        <f t="shared" si="2"/>
        <v>2006</v>
      </c>
      <c r="B8" s="4">
        <f>'WID_Data_09122019-004714'!C10</f>
        <v>0.13539999999999999</v>
      </c>
      <c r="C8" s="4">
        <f>'WID_Data_09122019-004714'!H10</f>
        <v>0.40439998999999999</v>
      </c>
      <c r="D8" s="4">
        <f>'WID_Data_09122019-004714'!M10</f>
        <v>0.46029999999999999</v>
      </c>
      <c r="E8" s="4">
        <f t="shared" si="0"/>
        <v>0.25929998999999998</v>
      </c>
      <c r="F8" s="4">
        <f>'WID_Data_09122019-004714'!R10</f>
        <v>0.20100001000000001</v>
      </c>
      <c r="G8" s="4">
        <f>'WID_Data_09122019-004714'!D10</f>
        <v>0.1303</v>
      </c>
      <c r="H8" s="4">
        <f>'WID_Data_09122019-004714'!I10</f>
        <v>0.31490001000000001</v>
      </c>
      <c r="I8" s="4">
        <f>'WID_Data_09122019-004714'!N10</f>
        <v>0.55470001999999996</v>
      </c>
      <c r="J8" s="4">
        <f t="shared" si="1"/>
        <v>0.27240001999999996</v>
      </c>
      <c r="K8" s="4">
        <f>'WID_Data_09122019-004714'!S10</f>
        <v>0.2823</v>
      </c>
    </row>
    <row r="9" spans="1:11" x14ac:dyDescent="0.35">
      <c r="A9" s="3">
        <f t="shared" si="2"/>
        <v>2007</v>
      </c>
      <c r="B9" s="4">
        <f>'WID_Data_09122019-004714'!C11</f>
        <v>0.13739999999999999</v>
      </c>
      <c r="C9" s="4">
        <f>'WID_Data_09122019-004714'!H11</f>
        <v>0.40470001</v>
      </c>
      <c r="D9" s="4">
        <f>'WID_Data_09122019-004714'!M11</f>
        <v>0.45800000000000002</v>
      </c>
      <c r="E9" s="4">
        <f t="shared" si="0"/>
        <v>0.25930000000000003</v>
      </c>
      <c r="F9" s="4">
        <f>'WID_Data_09122019-004714'!R11</f>
        <v>0.19869999999999999</v>
      </c>
      <c r="G9" s="4">
        <f>'WID_Data_09122019-004714'!D11</f>
        <v>0.13189999999999999</v>
      </c>
      <c r="H9" s="4">
        <f>'WID_Data_09122019-004714'!I11</f>
        <v>0.31869998999999999</v>
      </c>
      <c r="I9" s="4">
        <f>'WID_Data_09122019-004714'!N11</f>
        <v>0.54939996999999996</v>
      </c>
      <c r="J9" s="4">
        <f t="shared" si="1"/>
        <v>0.26649995999999998</v>
      </c>
      <c r="K9" s="4">
        <f>'WID_Data_09122019-004714'!S11</f>
        <v>0.28290000999999998</v>
      </c>
    </row>
    <row r="10" spans="1:11" x14ac:dyDescent="0.35">
      <c r="A10" s="3">
        <f t="shared" si="2"/>
        <v>2008</v>
      </c>
      <c r="B10" s="4">
        <f>'WID_Data_09122019-004714'!C12</f>
        <v>0.1371</v>
      </c>
      <c r="C10" s="4">
        <f>'WID_Data_09122019-004714'!H12</f>
        <v>0.40979999</v>
      </c>
      <c r="D10" s="4">
        <f>'WID_Data_09122019-004714'!M12</f>
        <v>0.4531</v>
      </c>
      <c r="E10" s="4">
        <f t="shared" si="0"/>
        <v>0.25790000000000002</v>
      </c>
      <c r="F10" s="4">
        <f>'WID_Data_09122019-004714'!R12</f>
        <v>0.19520000000000001</v>
      </c>
      <c r="G10" s="4">
        <f>'WID_Data_09122019-004714'!D12</f>
        <v>0.1318</v>
      </c>
      <c r="H10" s="4">
        <f>'WID_Data_09122019-004714'!I12</f>
        <v>0.30620000000000003</v>
      </c>
      <c r="I10" s="4">
        <f>'WID_Data_09122019-004714'!N12</f>
        <v>0.56199997999999995</v>
      </c>
      <c r="J10" s="4">
        <f t="shared" si="1"/>
        <v>0.26909997999999996</v>
      </c>
      <c r="K10" s="4">
        <f>'WID_Data_09122019-004714'!S12</f>
        <v>0.29289999999999999</v>
      </c>
    </row>
    <row r="11" spans="1:11" x14ac:dyDescent="0.35">
      <c r="A11" s="3">
        <f t="shared" si="2"/>
        <v>2009</v>
      </c>
      <c r="B11" s="4">
        <f>'WID_Data_09122019-004714'!C13</f>
        <v>0.13590000999999999</v>
      </c>
      <c r="C11" s="4">
        <f>'WID_Data_09122019-004714'!H13</f>
        <v>0.42070001000000001</v>
      </c>
      <c r="D11" s="4">
        <f>'WID_Data_09122019-004714'!M13</f>
        <v>0.44340000000000002</v>
      </c>
      <c r="E11" s="4">
        <f t="shared" si="0"/>
        <v>0.25800001000000006</v>
      </c>
      <c r="F11" s="4">
        <f>'WID_Data_09122019-004714'!R13</f>
        <v>0.18539998999999999</v>
      </c>
      <c r="G11" s="4">
        <f>'WID_Data_09122019-004714'!D13</f>
        <v>0.1356</v>
      </c>
      <c r="H11" s="4">
        <f>'WID_Data_09122019-004714'!I13</f>
        <v>0.31470000999999997</v>
      </c>
      <c r="I11" s="4">
        <f>'WID_Data_09122019-004714'!N13</f>
        <v>0.54970001999999996</v>
      </c>
      <c r="J11" s="4">
        <f t="shared" si="1"/>
        <v>0.27530001999999998</v>
      </c>
      <c r="K11" s="4">
        <f>'WID_Data_09122019-004714'!S13</f>
        <v>0.27439999999999998</v>
      </c>
    </row>
    <row r="12" spans="1:11" x14ac:dyDescent="0.35">
      <c r="A12" s="3">
        <f t="shared" si="2"/>
        <v>2010</v>
      </c>
      <c r="B12" s="4">
        <f>'WID_Data_09122019-004714'!C14</f>
        <v>0.1303</v>
      </c>
      <c r="C12" s="4">
        <f>'WID_Data_09122019-004714'!H14</f>
        <v>0.41220000000000001</v>
      </c>
      <c r="D12" s="4">
        <f>'WID_Data_09122019-004714'!M14</f>
        <v>0.45750001000000001</v>
      </c>
      <c r="E12" s="4">
        <f t="shared" si="0"/>
        <v>0.25950001</v>
      </c>
      <c r="F12" s="4">
        <f>'WID_Data_09122019-004714'!R14</f>
        <v>0.19800000000000001</v>
      </c>
      <c r="G12" s="4">
        <f>'WID_Data_09122019-004714'!D14</f>
        <v>0.13850001000000001</v>
      </c>
      <c r="H12" s="4">
        <f>'WID_Data_09122019-004714'!I14</f>
        <v>0.30939999000000001</v>
      </c>
      <c r="I12" s="4">
        <f>'WID_Data_09122019-004714'!N14</f>
        <v>0.55210000000000004</v>
      </c>
      <c r="J12" s="4">
        <f t="shared" si="1"/>
        <v>0.27020001000000005</v>
      </c>
      <c r="K12" s="4">
        <f>'WID_Data_09122019-004714'!S14</f>
        <v>0.28189998999999999</v>
      </c>
    </row>
    <row r="13" spans="1:11" x14ac:dyDescent="0.35">
      <c r="A13" s="3">
        <f t="shared" si="2"/>
        <v>2011</v>
      </c>
      <c r="B13" s="4">
        <f>'WID_Data_09122019-004714'!C15</f>
        <v>0.12729999</v>
      </c>
      <c r="C13" s="4">
        <f>'WID_Data_09122019-004714'!H15</f>
        <v>0.41350000999999997</v>
      </c>
      <c r="D13" s="4">
        <f>'WID_Data_09122019-004714'!M15</f>
        <v>0.45919999</v>
      </c>
      <c r="E13" s="4">
        <f t="shared" si="0"/>
        <v>0.26319999999999999</v>
      </c>
      <c r="F13" s="4">
        <f>'WID_Data_09122019-004714'!R15</f>
        <v>0.19599999000000001</v>
      </c>
      <c r="G13" s="4">
        <f>'WID_Data_09122019-004714'!D15</f>
        <v>0.13600001</v>
      </c>
      <c r="H13" s="4">
        <f>'WID_Data_09122019-004714'!I15</f>
        <v>0.29870000000000002</v>
      </c>
      <c r="I13" s="4">
        <f>'WID_Data_09122019-004714'!N15</f>
        <v>0.56529998999999997</v>
      </c>
      <c r="J13" s="4">
        <f t="shared" si="1"/>
        <v>0.26919999999999999</v>
      </c>
      <c r="K13" s="4">
        <f>'WID_Data_09122019-004714'!S15</f>
        <v>0.29609998999999998</v>
      </c>
    </row>
    <row r="14" spans="1:11" x14ac:dyDescent="0.35">
      <c r="A14" s="3">
        <f t="shared" si="2"/>
        <v>2012</v>
      </c>
      <c r="B14" s="4">
        <f>'WID_Data_09122019-004714'!C16</f>
        <v>0.12379999999999999</v>
      </c>
      <c r="C14" s="4">
        <f>'WID_Data_09122019-004714'!H16</f>
        <v>0.40479999999999999</v>
      </c>
      <c r="D14" s="4">
        <f>'WID_Data_09122019-004714'!M16</f>
        <v>0.47139998999999999</v>
      </c>
      <c r="E14" s="4">
        <f t="shared" si="0"/>
        <v>0.26359999000000001</v>
      </c>
      <c r="F14" s="4">
        <f>'WID_Data_09122019-004714'!R16</f>
        <v>0.20780000000000001</v>
      </c>
      <c r="G14" s="4">
        <f>'WID_Data_09122019-004714'!D16</f>
        <v>0.1399</v>
      </c>
      <c r="H14" s="4">
        <f>'WID_Data_09122019-004714'!I16</f>
        <v>0.30590001</v>
      </c>
      <c r="I14" s="4">
        <f>'WID_Data_09122019-004714'!N16</f>
        <v>0.55419998999999998</v>
      </c>
      <c r="J14" s="4">
        <f t="shared" si="1"/>
        <v>0.27689998999999998</v>
      </c>
      <c r="K14" s="4">
        <f>'WID_Data_09122019-004714'!S16</f>
        <v>0.27729999999999999</v>
      </c>
    </row>
    <row r="15" spans="1:11" x14ac:dyDescent="0.35">
      <c r="A15" s="3">
        <f t="shared" si="2"/>
        <v>2013</v>
      </c>
      <c r="B15" s="4">
        <f>'WID_Data_09122019-004714'!C17</f>
        <v>0.12770000000000001</v>
      </c>
      <c r="C15" s="4">
        <f>'WID_Data_09122019-004714'!H17</f>
        <v>0.40910000000000002</v>
      </c>
      <c r="D15" s="4">
        <f>'WID_Data_09122019-004714'!M17</f>
        <v>0.4632</v>
      </c>
      <c r="E15" s="4">
        <f t="shared" si="0"/>
        <v>0.26730001000000003</v>
      </c>
      <c r="F15" s="4">
        <f>'WID_Data_09122019-004714'!R17</f>
        <v>0.19589999</v>
      </c>
      <c r="G15" s="4">
        <f>'WID_Data_09122019-004714'!D17</f>
        <v>0.14129998999999999</v>
      </c>
      <c r="H15" s="4">
        <f>'WID_Data_09122019-004714'!I17</f>
        <v>0.30980000000000002</v>
      </c>
      <c r="I15" s="4">
        <f>'WID_Data_09122019-004714'!N17</f>
        <v>0.54890000999999999</v>
      </c>
      <c r="J15" s="4">
        <f t="shared" si="1"/>
        <v>0.27240002000000002</v>
      </c>
      <c r="K15" s="4">
        <f>'WID_Data_09122019-004714'!S17</f>
        <v>0.27649998999999997</v>
      </c>
    </row>
    <row r="16" spans="1:11" x14ac:dyDescent="0.35">
      <c r="A16" s="3">
        <f t="shared" si="2"/>
        <v>2014</v>
      </c>
      <c r="B16" s="4">
        <f>'WID_Data_09122019-004714'!C18</f>
        <v>0.12549999000000001</v>
      </c>
      <c r="C16" s="4">
        <f>'WID_Data_09122019-004714'!H18</f>
        <v>0.40439998999999999</v>
      </c>
      <c r="D16" s="4">
        <f>'WID_Data_09122019-004714'!M18</f>
        <v>0.47020000000000001</v>
      </c>
      <c r="E16" s="4">
        <f t="shared" si="0"/>
        <v>0.26819999</v>
      </c>
      <c r="F16" s="4">
        <f>'WID_Data_09122019-004714'!R18</f>
        <v>0.20200001000000001</v>
      </c>
      <c r="G16" s="4">
        <f>'WID_Data_09122019-004714'!D18</f>
        <v>0.1429</v>
      </c>
      <c r="H16" s="4">
        <f>'WID_Data_09122019-004714'!I18</f>
        <v>0.31099999</v>
      </c>
      <c r="I16" s="4">
        <f>'WID_Data_09122019-004714'!N18</f>
        <v>0.54610002000000002</v>
      </c>
      <c r="J16" s="4">
        <f t="shared" si="1"/>
        <v>0.27090001000000002</v>
      </c>
      <c r="K16" s="4">
        <f>'WID_Data_09122019-004714'!S18</f>
        <v>0.27520000999999999</v>
      </c>
    </row>
    <row r="17" spans="1:11" x14ac:dyDescent="0.35">
      <c r="A17" s="3">
        <f t="shared" si="2"/>
        <v>2015</v>
      </c>
      <c r="B17" s="4"/>
      <c r="C17" s="4"/>
      <c r="D17" s="4"/>
      <c r="E17" s="4"/>
      <c r="F17" s="4"/>
      <c r="G17" s="4">
        <f>'WID_Data_09122019-004714'!D19</f>
        <v>0.13880000000000001</v>
      </c>
      <c r="H17" s="4">
        <f>'WID_Data_09122019-004714'!I19</f>
        <v>0.30559998999999999</v>
      </c>
      <c r="I17" s="4">
        <f>'WID_Data_09122019-004714'!N19</f>
        <v>0.55559999000000004</v>
      </c>
      <c r="J17" s="4">
        <f t="shared" si="1"/>
        <v>0.27210000000000006</v>
      </c>
      <c r="K17" s="4">
        <f>'WID_Data_09122019-004714'!S19</f>
        <v>0.28349998999999998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9"/>
  <sheetViews>
    <sheetView tabSelected="1" workbookViewId="0">
      <selection activeCell="M1" sqref="M1"/>
    </sheetView>
  </sheetViews>
  <sheetFormatPr defaultRowHeight="14.5" x14ac:dyDescent="0.35"/>
  <sheetData>
    <row r="1" spans="1:19" x14ac:dyDescent="0.35">
      <c r="A1" t="s">
        <v>0</v>
      </c>
      <c r="F1" t="s">
        <v>10</v>
      </c>
      <c r="K1" t="s">
        <v>18</v>
      </c>
      <c r="P1" t="s">
        <v>6</v>
      </c>
    </row>
    <row r="2" spans="1:19" ht="174" x14ac:dyDescent="0.35">
      <c r="A2" t="s">
        <v>1</v>
      </c>
      <c r="B2" t="s">
        <v>2</v>
      </c>
      <c r="C2" s="1" t="s">
        <v>3</v>
      </c>
      <c r="D2" s="1" t="s">
        <v>4</v>
      </c>
      <c r="F2" t="s">
        <v>1</v>
      </c>
      <c r="G2" t="s">
        <v>2</v>
      </c>
      <c r="H2" s="1" t="s">
        <v>11</v>
      </c>
      <c r="I2" s="1" t="s">
        <v>12</v>
      </c>
      <c r="K2" t="s">
        <v>1</v>
      </c>
      <c r="L2" t="s">
        <v>2</v>
      </c>
      <c r="M2" s="1" t="s">
        <v>19</v>
      </c>
      <c r="N2" s="1" t="s">
        <v>20</v>
      </c>
      <c r="P2" t="s">
        <v>1</v>
      </c>
      <c r="Q2" t="s">
        <v>2</v>
      </c>
      <c r="R2" s="1" t="s">
        <v>7</v>
      </c>
      <c r="S2" s="1" t="s">
        <v>8</v>
      </c>
    </row>
    <row r="3" spans="1:19" x14ac:dyDescent="0.35">
      <c r="A3" t="s">
        <v>5</v>
      </c>
      <c r="B3">
        <v>1999</v>
      </c>
      <c r="C3">
        <v>0.1477</v>
      </c>
      <c r="F3" t="s">
        <v>13</v>
      </c>
      <c r="G3">
        <v>1999</v>
      </c>
      <c r="H3">
        <v>0.41880000000000001</v>
      </c>
      <c r="K3" t="s">
        <v>21</v>
      </c>
      <c r="L3">
        <v>1999</v>
      </c>
      <c r="M3">
        <v>0.43349999</v>
      </c>
      <c r="P3" t="s">
        <v>9</v>
      </c>
      <c r="Q3">
        <v>1999</v>
      </c>
      <c r="R3">
        <v>0.17710000000000001</v>
      </c>
    </row>
    <row r="4" spans="1:19" x14ac:dyDescent="0.35">
      <c r="A4" t="s">
        <v>5</v>
      </c>
      <c r="B4">
        <v>2000</v>
      </c>
      <c r="C4">
        <v>0.14610000000000001</v>
      </c>
      <c r="F4" t="s">
        <v>13</v>
      </c>
      <c r="G4">
        <v>2000</v>
      </c>
      <c r="H4">
        <v>0.41499998999999999</v>
      </c>
      <c r="K4" t="s">
        <v>21</v>
      </c>
      <c r="L4">
        <v>2000</v>
      </c>
      <c r="M4">
        <v>0.43880001000000002</v>
      </c>
      <c r="P4" t="s">
        <v>9</v>
      </c>
      <c r="Q4">
        <v>2000</v>
      </c>
      <c r="R4">
        <v>0.18269999000000001</v>
      </c>
    </row>
    <row r="5" spans="1:19" x14ac:dyDescent="0.35">
      <c r="A5" t="s">
        <v>5</v>
      </c>
      <c r="B5">
        <v>2001</v>
      </c>
      <c r="C5">
        <v>0.14949999999999999</v>
      </c>
      <c r="D5">
        <v>0.12630000999999999</v>
      </c>
      <c r="F5" t="s">
        <v>13</v>
      </c>
      <c r="G5">
        <v>2001</v>
      </c>
      <c r="H5">
        <v>0.42250000999999998</v>
      </c>
      <c r="I5">
        <v>0.33079999999999998</v>
      </c>
      <c r="K5" t="s">
        <v>21</v>
      </c>
      <c r="L5">
        <v>2001</v>
      </c>
      <c r="M5">
        <v>0.42799999999999999</v>
      </c>
      <c r="N5">
        <v>0.54290002999999998</v>
      </c>
      <c r="P5" t="s">
        <v>9</v>
      </c>
      <c r="Q5">
        <v>2001</v>
      </c>
      <c r="R5">
        <v>0.17269999999999999</v>
      </c>
      <c r="S5">
        <v>0.26210000999999999</v>
      </c>
    </row>
    <row r="6" spans="1:19" x14ac:dyDescent="0.35">
      <c r="A6" t="s">
        <v>5</v>
      </c>
      <c r="B6">
        <v>2002</v>
      </c>
      <c r="C6">
        <v>0.14820000999999999</v>
      </c>
      <c r="D6">
        <v>0.12280000000000001</v>
      </c>
      <c r="F6" t="s">
        <v>13</v>
      </c>
      <c r="G6">
        <v>2002</v>
      </c>
      <c r="H6">
        <v>0.42449998999999999</v>
      </c>
      <c r="I6">
        <v>0.32049999000000001</v>
      </c>
      <c r="K6" t="s">
        <v>21</v>
      </c>
      <c r="L6">
        <v>2002</v>
      </c>
      <c r="M6">
        <v>0.42730001000000001</v>
      </c>
      <c r="N6">
        <v>0.55669999000000003</v>
      </c>
      <c r="P6" t="s">
        <v>9</v>
      </c>
      <c r="Q6">
        <v>2002</v>
      </c>
      <c r="R6">
        <v>0.1706</v>
      </c>
      <c r="S6">
        <v>0.27419999</v>
      </c>
    </row>
    <row r="7" spans="1:19" x14ac:dyDescent="0.35">
      <c r="A7" t="s">
        <v>5</v>
      </c>
      <c r="B7">
        <v>2003</v>
      </c>
      <c r="C7">
        <v>0.1452</v>
      </c>
      <c r="D7">
        <v>0.12530000999999999</v>
      </c>
      <c r="F7" t="s">
        <v>13</v>
      </c>
      <c r="G7">
        <v>2003</v>
      </c>
      <c r="H7">
        <v>0.42620000000000002</v>
      </c>
      <c r="I7">
        <v>0.32190001000000001</v>
      </c>
      <c r="K7" t="s">
        <v>21</v>
      </c>
      <c r="L7">
        <v>2003</v>
      </c>
      <c r="M7">
        <v>0.42870000000000003</v>
      </c>
      <c r="N7">
        <v>0.55279999999999996</v>
      </c>
      <c r="P7" t="s">
        <v>9</v>
      </c>
      <c r="Q7">
        <v>2003</v>
      </c>
      <c r="R7">
        <v>0.17200001000000001</v>
      </c>
      <c r="S7">
        <v>0.27200001000000001</v>
      </c>
    </row>
    <row r="8" spans="1:19" x14ac:dyDescent="0.35">
      <c r="A8" t="s">
        <v>5</v>
      </c>
      <c r="B8">
        <v>2004</v>
      </c>
      <c r="C8">
        <v>0.1419</v>
      </c>
      <c r="D8">
        <v>0.1288</v>
      </c>
      <c r="F8" t="s">
        <v>13</v>
      </c>
      <c r="G8">
        <v>2004</v>
      </c>
      <c r="H8">
        <v>0.41909998999999998</v>
      </c>
      <c r="I8">
        <v>0.32339999000000003</v>
      </c>
      <c r="K8" t="s">
        <v>21</v>
      </c>
      <c r="L8">
        <v>2004</v>
      </c>
      <c r="M8">
        <v>0.43900001</v>
      </c>
      <c r="N8">
        <v>0.54779999999999995</v>
      </c>
      <c r="P8" t="s">
        <v>9</v>
      </c>
      <c r="Q8">
        <v>2004</v>
      </c>
      <c r="R8">
        <v>0.1832</v>
      </c>
      <c r="S8">
        <v>0.27320000999999999</v>
      </c>
    </row>
    <row r="9" spans="1:19" x14ac:dyDescent="0.35">
      <c r="A9" t="s">
        <v>5</v>
      </c>
      <c r="B9">
        <v>2005</v>
      </c>
      <c r="C9">
        <v>0.1384</v>
      </c>
      <c r="D9">
        <v>0.1303</v>
      </c>
      <c r="F9" t="s">
        <v>13</v>
      </c>
      <c r="G9">
        <v>2005</v>
      </c>
      <c r="H9">
        <v>0.41100001000000003</v>
      </c>
      <c r="I9">
        <v>0.31869998999999999</v>
      </c>
      <c r="K9" t="s">
        <v>21</v>
      </c>
      <c r="L9">
        <v>2005</v>
      </c>
      <c r="M9">
        <v>0.4506</v>
      </c>
      <c r="N9">
        <v>0.55100000000000005</v>
      </c>
      <c r="P9" t="s">
        <v>9</v>
      </c>
      <c r="Q9">
        <v>2005</v>
      </c>
      <c r="R9">
        <v>0.19370000000000001</v>
      </c>
      <c r="S9">
        <v>0.27900001000000002</v>
      </c>
    </row>
    <row r="10" spans="1:19" x14ac:dyDescent="0.35">
      <c r="A10" t="s">
        <v>5</v>
      </c>
      <c r="B10">
        <v>2006</v>
      </c>
      <c r="C10">
        <v>0.13539999999999999</v>
      </c>
      <c r="D10">
        <v>0.1303</v>
      </c>
      <c r="F10" t="s">
        <v>13</v>
      </c>
      <c r="G10">
        <v>2006</v>
      </c>
      <c r="H10">
        <v>0.40439998999999999</v>
      </c>
      <c r="I10">
        <v>0.31490001000000001</v>
      </c>
      <c r="K10" t="s">
        <v>21</v>
      </c>
      <c r="L10">
        <v>2006</v>
      </c>
      <c r="M10">
        <v>0.46029999999999999</v>
      </c>
      <c r="N10">
        <v>0.55470001999999996</v>
      </c>
      <c r="P10" t="s">
        <v>9</v>
      </c>
      <c r="Q10">
        <v>2006</v>
      </c>
      <c r="R10">
        <v>0.20100001000000001</v>
      </c>
      <c r="S10">
        <v>0.2823</v>
      </c>
    </row>
    <row r="11" spans="1:19" x14ac:dyDescent="0.35">
      <c r="A11" t="s">
        <v>5</v>
      </c>
      <c r="B11">
        <v>2007</v>
      </c>
      <c r="C11">
        <v>0.13739999999999999</v>
      </c>
      <c r="D11">
        <v>0.13189999999999999</v>
      </c>
      <c r="F11" t="s">
        <v>13</v>
      </c>
      <c r="G11">
        <v>2007</v>
      </c>
      <c r="H11">
        <v>0.40470001</v>
      </c>
      <c r="I11">
        <v>0.31869998999999999</v>
      </c>
      <c r="K11" t="s">
        <v>21</v>
      </c>
      <c r="L11">
        <v>2007</v>
      </c>
      <c r="M11">
        <v>0.45800000000000002</v>
      </c>
      <c r="N11">
        <v>0.54939996999999996</v>
      </c>
      <c r="P11" t="s">
        <v>9</v>
      </c>
      <c r="Q11">
        <v>2007</v>
      </c>
      <c r="R11">
        <v>0.19869999999999999</v>
      </c>
      <c r="S11">
        <v>0.28290000999999998</v>
      </c>
    </row>
    <row r="12" spans="1:19" x14ac:dyDescent="0.35">
      <c r="A12" t="s">
        <v>5</v>
      </c>
      <c r="B12">
        <v>2008</v>
      </c>
      <c r="C12">
        <v>0.1371</v>
      </c>
      <c r="D12">
        <v>0.1318</v>
      </c>
      <c r="F12" t="s">
        <v>13</v>
      </c>
      <c r="G12">
        <v>2008</v>
      </c>
      <c r="H12">
        <v>0.40979999</v>
      </c>
      <c r="I12">
        <v>0.30620000000000003</v>
      </c>
      <c r="K12" t="s">
        <v>21</v>
      </c>
      <c r="L12">
        <v>2008</v>
      </c>
      <c r="M12">
        <v>0.4531</v>
      </c>
      <c r="N12">
        <v>0.56199997999999995</v>
      </c>
      <c r="P12" t="s">
        <v>9</v>
      </c>
      <c r="Q12">
        <v>2008</v>
      </c>
      <c r="R12">
        <v>0.19520000000000001</v>
      </c>
      <c r="S12">
        <v>0.29289999999999999</v>
      </c>
    </row>
    <row r="13" spans="1:19" x14ac:dyDescent="0.35">
      <c r="A13" t="s">
        <v>5</v>
      </c>
      <c r="B13">
        <v>2009</v>
      </c>
      <c r="C13">
        <v>0.13590000999999999</v>
      </c>
      <c r="D13">
        <v>0.1356</v>
      </c>
      <c r="F13" t="s">
        <v>13</v>
      </c>
      <c r="G13">
        <v>2009</v>
      </c>
      <c r="H13">
        <v>0.42070001000000001</v>
      </c>
      <c r="I13">
        <v>0.31470000999999997</v>
      </c>
      <c r="K13" t="s">
        <v>21</v>
      </c>
      <c r="L13">
        <v>2009</v>
      </c>
      <c r="M13">
        <v>0.44340000000000002</v>
      </c>
      <c r="N13">
        <v>0.54970001999999996</v>
      </c>
      <c r="P13" t="s">
        <v>9</v>
      </c>
      <c r="Q13">
        <v>2009</v>
      </c>
      <c r="R13">
        <v>0.18539998999999999</v>
      </c>
      <c r="S13">
        <v>0.27439999999999998</v>
      </c>
    </row>
    <row r="14" spans="1:19" x14ac:dyDescent="0.35">
      <c r="A14" t="s">
        <v>5</v>
      </c>
      <c r="B14">
        <v>2010</v>
      </c>
      <c r="C14">
        <v>0.1303</v>
      </c>
      <c r="D14">
        <v>0.13850001000000001</v>
      </c>
      <c r="F14" t="s">
        <v>13</v>
      </c>
      <c r="G14">
        <v>2010</v>
      </c>
      <c r="H14">
        <v>0.41220000000000001</v>
      </c>
      <c r="I14">
        <v>0.30939999000000001</v>
      </c>
      <c r="K14" t="s">
        <v>21</v>
      </c>
      <c r="L14">
        <v>2010</v>
      </c>
      <c r="M14">
        <v>0.45750001000000001</v>
      </c>
      <c r="N14">
        <v>0.55210000000000004</v>
      </c>
      <c r="P14" t="s">
        <v>9</v>
      </c>
      <c r="Q14">
        <v>2010</v>
      </c>
      <c r="R14">
        <v>0.19800000000000001</v>
      </c>
      <c r="S14">
        <v>0.28189998999999999</v>
      </c>
    </row>
    <row r="15" spans="1:19" x14ac:dyDescent="0.35">
      <c r="A15" t="s">
        <v>5</v>
      </c>
      <c r="B15">
        <v>2011</v>
      </c>
      <c r="C15">
        <v>0.12729999</v>
      </c>
      <c r="D15">
        <v>0.13600001</v>
      </c>
      <c r="F15" t="s">
        <v>13</v>
      </c>
      <c r="G15">
        <v>2011</v>
      </c>
      <c r="H15">
        <v>0.41350000999999997</v>
      </c>
      <c r="I15">
        <v>0.29870000000000002</v>
      </c>
      <c r="K15" t="s">
        <v>21</v>
      </c>
      <c r="L15">
        <v>2011</v>
      </c>
      <c r="M15">
        <v>0.45919999</v>
      </c>
      <c r="N15">
        <v>0.56529998999999997</v>
      </c>
      <c r="P15" t="s">
        <v>9</v>
      </c>
      <c r="Q15">
        <v>2011</v>
      </c>
      <c r="R15">
        <v>0.19599999000000001</v>
      </c>
      <c r="S15">
        <v>0.29609998999999998</v>
      </c>
    </row>
    <row r="16" spans="1:19" x14ac:dyDescent="0.35">
      <c r="A16" t="s">
        <v>5</v>
      </c>
      <c r="B16">
        <v>2012</v>
      </c>
      <c r="C16">
        <v>0.12379999999999999</v>
      </c>
      <c r="D16">
        <v>0.1399</v>
      </c>
      <c r="F16" t="s">
        <v>13</v>
      </c>
      <c r="G16">
        <v>2012</v>
      </c>
      <c r="H16">
        <v>0.40479999999999999</v>
      </c>
      <c r="I16">
        <v>0.30590001</v>
      </c>
      <c r="K16" t="s">
        <v>21</v>
      </c>
      <c r="L16">
        <v>2012</v>
      </c>
      <c r="M16">
        <v>0.47139998999999999</v>
      </c>
      <c r="N16">
        <v>0.55419998999999998</v>
      </c>
      <c r="P16" t="s">
        <v>9</v>
      </c>
      <c r="Q16">
        <v>2012</v>
      </c>
      <c r="R16">
        <v>0.20780000000000001</v>
      </c>
      <c r="S16">
        <v>0.27729999999999999</v>
      </c>
    </row>
    <row r="17" spans="1:19" x14ac:dyDescent="0.35">
      <c r="A17" t="s">
        <v>5</v>
      </c>
      <c r="B17">
        <v>2013</v>
      </c>
      <c r="C17">
        <v>0.12770000000000001</v>
      </c>
      <c r="D17">
        <v>0.14129998999999999</v>
      </c>
      <c r="F17" t="s">
        <v>13</v>
      </c>
      <c r="G17">
        <v>2013</v>
      </c>
      <c r="H17">
        <v>0.40910000000000002</v>
      </c>
      <c r="I17">
        <v>0.30980000000000002</v>
      </c>
      <c r="K17" t="s">
        <v>21</v>
      </c>
      <c r="L17">
        <v>2013</v>
      </c>
      <c r="M17">
        <v>0.4632</v>
      </c>
      <c r="N17">
        <v>0.54890000999999999</v>
      </c>
      <c r="P17" t="s">
        <v>9</v>
      </c>
      <c r="Q17">
        <v>2013</v>
      </c>
      <c r="R17">
        <v>0.19589999</v>
      </c>
      <c r="S17">
        <v>0.27649998999999997</v>
      </c>
    </row>
    <row r="18" spans="1:19" x14ac:dyDescent="0.35">
      <c r="A18" t="s">
        <v>5</v>
      </c>
      <c r="B18">
        <v>2014</v>
      </c>
      <c r="C18">
        <v>0.12549999000000001</v>
      </c>
      <c r="D18">
        <v>0.1429</v>
      </c>
      <c r="F18" t="s">
        <v>13</v>
      </c>
      <c r="G18">
        <v>2014</v>
      </c>
      <c r="H18">
        <v>0.40439998999999999</v>
      </c>
      <c r="I18">
        <v>0.31099999</v>
      </c>
      <c r="K18" t="s">
        <v>21</v>
      </c>
      <c r="L18">
        <v>2014</v>
      </c>
      <c r="M18">
        <v>0.47020000000000001</v>
      </c>
      <c r="N18">
        <v>0.54610002000000002</v>
      </c>
      <c r="P18" t="s">
        <v>9</v>
      </c>
      <c r="Q18">
        <v>2014</v>
      </c>
      <c r="R18">
        <v>0.20200001000000001</v>
      </c>
      <c r="S18">
        <v>0.27520000999999999</v>
      </c>
    </row>
    <row r="19" spans="1:19" x14ac:dyDescent="0.35">
      <c r="A19" t="s">
        <v>5</v>
      </c>
      <c r="B19">
        <v>2015</v>
      </c>
      <c r="D19">
        <v>0.13880000000000001</v>
      </c>
      <c r="F19" t="s">
        <v>13</v>
      </c>
      <c r="G19">
        <v>2015</v>
      </c>
      <c r="I19">
        <v>0.30559998999999999</v>
      </c>
      <c r="K19" t="s">
        <v>21</v>
      </c>
      <c r="L19">
        <v>2015</v>
      </c>
      <c r="N19">
        <v>0.55559999000000004</v>
      </c>
      <c r="P19" t="s">
        <v>9</v>
      </c>
      <c r="Q19">
        <v>2015</v>
      </c>
      <c r="S19">
        <v>0.28349998999999998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C3E59-7696-408F-98F5-614E36ABC293}">
  <dimension ref="A1:AG11"/>
  <sheetViews>
    <sheetView topLeftCell="B1" workbookViewId="0">
      <selection activeCell="I11" sqref="I11"/>
    </sheetView>
  </sheetViews>
  <sheetFormatPr defaultRowHeight="14.5" x14ac:dyDescent="0.35"/>
  <cols>
    <col min="3" max="8" width="0" hidden="1" customWidth="1"/>
    <col min="10" max="10" width="8.90625" customWidth="1"/>
  </cols>
  <sheetData>
    <row r="1" spans="1:33" x14ac:dyDescent="0.35">
      <c r="A1" t="s">
        <v>36</v>
      </c>
      <c r="B1" t="s">
        <v>36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>
        <v>2007</v>
      </c>
      <c r="P1">
        <v>2008</v>
      </c>
      <c r="Q1">
        <v>2009</v>
      </c>
      <c r="R1">
        <v>2010</v>
      </c>
      <c r="S1">
        <v>2011</v>
      </c>
      <c r="T1">
        <v>2012</v>
      </c>
      <c r="U1">
        <v>2013</v>
      </c>
      <c r="V1">
        <v>2014</v>
      </c>
      <c r="W1">
        <v>2015</v>
      </c>
      <c r="X1">
        <v>2016</v>
      </c>
      <c r="Y1">
        <v>2017</v>
      </c>
      <c r="Z1">
        <v>2018</v>
      </c>
      <c r="AA1">
        <v>2019</v>
      </c>
      <c r="AB1">
        <v>2020</v>
      </c>
      <c r="AC1">
        <v>2021</v>
      </c>
      <c r="AD1">
        <v>2022</v>
      </c>
      <c r="AE1">
        <v>2023</v>
      </c>
      <c r="AF1">
        <v>2024</v>
      </c>
      <c r="AG1" t="s">
        <v>41</v>
      </c>
    </row>
    <row r="2" spans="1:33" x14ac:dyDescent="0.35">
      <c r="A2" t="s">
        <v>42</v>
      </c>
      <c r="B2" t="s">
        <v>42</v>
      </c>
      <c r="C2" t="s">
        <v>42</v>
      </c>
      <c r="D2" t="s">
        <v>46</v>
      </c>
      <c r="E2" t="s">
        <v>47</v>
      </c>
      <c r="F2" t="s">
        <v>38</v>
      </c>
      <c r="G2" t="s">
        <v>48</v>
      </c>
      <c r="H2" s="7">
        <v>4518.9390000000003</v>
      </c>
      <c r="I2" s="7">
        <v>4517.884</v>
      </c>
      <c r="J2" s="7">
        <v>4596.0640000000003</v>
      </c>
      <c r="K2" s="7">
        <v>4591.5780000000004</v>
      </c>
      <c r="L2" s="7">
        <v>4798.6480000000001</v>
      </c>
      <c r="M2" s="7">
        <v>4894.9070000000002</v>
      </c>
      <c r="N2" s="7">
        <v>5032.18</v>
      </c>
      <c r="O2" s="7">
        <v>5281.5339999999997</v>
      </c>
      <c r="P2" s="7">
        <v>5493.3329999999996</v>
      </c>
      <c r="Q2" s="7">
        <v>5430.74</v>
      </c>
      <c r="R2" s="7">
        <v>5783.25</v>
      </c>
      <c r="S2" s="7">
        <v>5961.3860000000004</v>
      </c>
      <c r="T2" s="7">
        <v>6023.8779999999997</v>
      </c>
      <c r="U2" s="7">
        <v>6152.6329999999998</v>
      </c>
      <c r="V2" s="7">
        <v>6131.1940000000004</v>
      </c>
      <c r="W2" s="7">
        <v>5862.393</v>
      </c>
      <c r="X2" s="7">
        <v>5621.7449999999999</v>
      </c>
      <c r="Y2" s="7">
        <v>5635.8419999999996</v>
      </c>
      <c r="Z2" s="7">
        <v>5652.4489999999996</v>
      </c>
      <c r="AA2" s="7">
        <v>5662.04</v>
      </c>
      <c r="AB2" s="7">
        <v>5738.8609999999999</v>
      </c>
      <c r="AC2" s="7">
        <v>5837.39</v>
      </c>
      <c r="AD2" s="7">
        <v>5938.6869999999999</v>
      </c>
      <c r="AE2" s="7">
        <v>6046.5110000000004</v>
      </c>
      <c r="AF2" s="7">
        <v>6148.9250000000002</v>
      </c>
      <c r="AG2">
        <v>2016</v>
      </c>
    </row>
    <row r="3" spans="1:33" x14ac:dyDescent="0.35">
      <c r="A3" t="s">
        <v>43</v>
      </c>
      <c r="B3" t="s">
        <v>43</v>
      </c>
      <c r="C3" t="s">
        <v>43</v>
      </c>
      <c r="D3" t="s">
        <v>46</v>
      </c>
      <c r="E3" t="s">
        <v>47</v>
      </c>
      <c r="F3" t="s">
        <v>38</v>
      </c>
      <c r="G3" t="s">
        <v>48</v>
      </c>
      <c r="H3" s="7">
        <v>46514.930999999997</v>
      </c>
      <c r="I3" s="7">
        <v>46498.457000000002</v>
      </c>
      <c r="J3" s="7">
        <v>46847.864000000001</v>
      </c>
      <c r="K3" s="7">
        <v>47738.334000000003</v>
      </c>
      <c r="L3" s="7">
        <v>49103.392999999996</v>
      </c>
      <c r="M3" s="7">
        <v>50360.6</v>
      </c>
      <c r="N3" s="7">
        <v>51310.521999999997</v>
      </c>
      <c r="O3" s="7">
        <v>51758.400000000001</v>
      </c>
      <c r="P3" s="7">
        <v>51210.216999999997</v>
      </c>
      <c r="Q3" s="7">
        <v>49479.908000000003</v>
      </c>
      <c r="R3" s="7">
        <v>50361.341999999997</v>
      </c>
      <c r="S3" s="7">
        <v>50781.050999999999</v>
      </c>
      <c r="T3" s="7">
        <v>51556.012000000002</v>
      </c>
      <c r="U3" s="7">
        <v>52146.207000000002</v>
      </c>
      <c r="V3" s="7">
        <v>53079.078000000001</v>
      </c>
      <c r="W3" s="7">
        <v>54229.497000000003</v>
      </c>
      <c r="X3" s="7">
        <v>54726.267</v>
      </c>
      <c r="Y3" s="7">
        <v>55661.398000000001</v>
      </c>
      <c r="Z3" s="7">
        <v>56936.154999999999</v>
      </c>
      <c r="AA3" s="7">
        <v>57934.47</v>
      </c>
      <c r="AB3" s="7">
        <v>58826.881999999998</v>
      </c>
      <c r="AC3" s="7">
        <v>59532.345000000001</v>
      </c>
      <c r="AD3" s="7">
        <v>60135.722999999998</v>
      </c>
      <c r="AE3" s="7">
        <v>60757.599999999999</v>
      </c>
      <c r="AF3" s="7">
        <v>61410.082000000002</v>
      </c>
      <c r="AG3">
        <v>2018</v>
      </c>
    </row>
    <row r="5" spans="1:33" x14ac:dyDescent="0.35">
      <c r="A5" t="s">
        <v>44</v>
      </c>
      <c r="B5" t="s">
        <v>44</v>
      </c>
      <c r="C5" t="s">
        <v>44</v>
      </c>
    </row>
    <row r="7" spans="1:33" x14ac:dyDescent="0.35">
      <c r="H7" s="6"/>
      <c r="I7" s="6" t="s">
        <v>45</v>
      </c>
      <c r="J7" s="8">
        <f>J2/I2</f>
        <v>1.0173045611618183</v>
      </c>
      <c r="K7" s="8">
        <f t="shared" ref="K7:V7" si="0">K2/J2</f>
        <v>0.99902394744720702</v>
      </c>
      <c r="L7" s="8">
        <f t="shared" si="0"/>
        <v>1.0450977855543344</v>
      </c>
      <c r="M7" s="8">
        <f t="shared" si="0"/>
        <v>1.020059608456382</v>
      </c>
      <c r="N7" s="8">
        <f t="shared" si="0"/>
        <v>1.0280440465978209</v>
      </c>
      <c r="O7" s="8">
        <f t="shared" si="0"/>
        <v>1.0495518840740989</v>
      </c>
      <c r="P7" s="8">
        <f t="shared" si="0"/>
        <v>1.0401017961826999</v>
      </c>
      <c r="Q7" s="8">
        <f t="shared" si="0"/>
        <v>0.98860564251247829</v>
      </c>
      <c r="R7" s="8">
        <f t="shared" si="0"/>
        <v>1.0649101227457032</v>
      </c>
      <c r="S7" s="8">
        <f t="shared" si="0"/>
        <v>1.0308020576665371</v>
      </c>
      <c r="T7" s="8">
        <f t="shared" si="0"/>
        <v>1.0104827971213404</v>
      </c>
      <c r="U7" s="8">
        <f t="shared" si="0"/>
        <v>1.0213741048540492</v>
      </c>
      <c r="V7" s="8">
        <f t="shared" si="0"/>
        <v>0.99651547556956521</v>
      </c>
    </row>
    <row r="8" spans="1:33" x14ac:dyDescent="0.35">
      <c r="H8" s="6"/>
      <c r="I8" s="6" t="s">
        <v>34</v>
      </c>
      <c r="J8" s="8">
        <f>J3/I3</f>
        <v>1.0075143783803406</v>
      </c>
      <c r="K8" s="8">
        <f t="shared" ref="K8:V8" si="1">K3/J3</f>
        <v>1.0190076969144206</v>
      </c>
      <c r="L8" s="8">
        <f t="shared" si="1"/>
        <v>1.0285946091038702</v>
      </c>
      <c r="M8" s="8">
        <f t="shared" si="1"/>
        <v>1.0256032612654691</v>
      </c>
      <c r="N8" s="8">
        <f t="shared" si="1"/>
        <v>1.0188624043399006</v>
      </c>
      <c r="O8" s="8">
        <f t="shared" si="1"/>
        <v>1.0087287749674425</v>
      </c>
      <c r="P8" s="8">
        <f t="shared" si="1"/>
        <v>0.98940881093696864</v>
      </c>
      <c r="Q8" s="8">
        <f t="shared" si="1"/>
        <v>0.96621164483642019</v>
      </c>
      <c r="R8" s="8">
        <f t="shared" si="1"/>
        <v>1.0178139781504847</v>
      </c>
      <c r="S8" s="8">
        <f t="shared" si="1"/>
        <v>1.0083339518633161</v>
      </c>
      <c r="T8" s="8">
        <f t="shared" si="1"/>
        <v>1.0152608302652106</v>
      </c>
      <c r="U8" s="8">
        <f t="shared" si="1"/>
        <v>1.0114476464936815</v>
      </c>
      <c r="V8" s="8">
        <f t="shared" si="1"/>
        <v>1.0178895274204698</v>
      </c>
    </row>
    <row r="10" spans="1:33" x14ac:dyDescent="0.35">
      <c r="I10" t="s">
        <v>45</v>
      </c>
      <c r="J10" s="2">
        <f>PRODUCT(J7:V7)-1</f>
        <v>0.35709416178016107</v>
      </c>
    </row>
    <row r="11" spans="1:33" x14ac:dyDescent="0.35">
      <c r="I11" t="s">
        <v>34</v>
      </c>
      <c r="J11" s="2">
        <f>PRODUCT(J8:V8)-1</f>
        <v>0.14152342732577106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Gráficos</vt:lpstr>
      </vt:variant>
      <vt:variant>
        <vt:i4>5</vt:i4>
      </vt:variant>
    </vt:vector>
  </HeadingPairs>
  <TitlesOfParts>
    <vt:vector size="9" baseType="lpstr">
      <vt:lpstr>Tabelas no texto</vt:lpstr>
      <vt:lpstr>Resumo 1</vt:lpstr>
      <vt:lpstr>WID_Data_09122019-004714</vt:lpstr>
      <vt:lpstr>FMI Crescimento do PIB</vt:lpstr>
      <vt:lpstr>Gráfico5 Bottom 50</vt:lpstr>
      <vt:lpstr>Gráfico Middle 40</vt:lpstr>
      <vt:lpstr>Gráfico Top 10</vt:lpstr>
      <vt:lpstr>Gráfico Top 1</vt:lpstr>
      <vt:lpstr>Gráfico Upper middle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Barbosa</dc:creator>
  <cp:lastModifiedBy>Fernando Dantas</cp:lastModifiedBy>
  <dcterms:created xsi:type="dcterms:W3CDTF">2019-12-09T02:13:59Z</dcterms:created>
  <dcterms:modified xsi:type="dcterms:W3CDTF">2020-01-08T13:31:44Z</dcterms:modified>
</cp:coreProperties>
</file>